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890" windowHeight="7695" tabRatio="646"/>
  </bookViews>
  <sheets>
    <sheet name="1-ilova" sheetId="22" r:id="rId1"/>
    <sheet name="2-ilova" sheetId="17" r:id="rId2"/>
    <sheet name="3-ilova" sheetId="18" r:id="rId3"/>
    <sheet name="4-ilova" sheetId="4" r:id="rId4"/>
    <sheet name="5-ilova" sheetId="20" r:id="rId5"/>
    <sheet name="6-ilova" sheetId="6" r:id="rId6"/>
    <sheet name="7-ilova" sheetId="19" r:id="rId7"/>
    <sheet name="8-ilova" sheetId="8" r:id="rId8"/>
    <sheet name="9-ilova" sheetId="9" r:id="rId9"/>
    <sheet name="10-ilova" sheetId="21" r:id="rId10"/>
    <sheet name="11-ilova" sheetId="11" r:id="rId11"/>
    <sheet name="12-ilova" sheetId="12" r:id="rId12"/>
    <sheet name="13-ilova" sheetId="13" r:id="rId13"/>
    <sheet name="14-ilova" sheetId="14" r:id="rId14"/>
    <sheet name="15-ilova" sheetId="15" r:id="rId15"/>
  </sheets>
  <definedNames>
    <definedName name="_xlnm.Print_Area" localSheetId="9">'10-ilova'!$A$1:$R$22</definedName>
    <definedName name="_xlnm.Print_Area" localSheetId="10">'11-ilova'!$A$1:$I$23</definedName>
    <definedName name="_xlnm.Print_Area" localSheetId="11">'12-ilova'!$A$1:$M$14</definedName>
    <definedName name="_xlnm.Print_Area" localSheetId="12">'13-ilova'!$A$1:$Y$17</definedName>
    <definedName name="_xlnm.Print_Area" localSheetId="13">'14-ilova'!$A$1:$X$13</definedName>
    <definedName name="_xlnm.Print_Area" localSheetId="14">'15-ilova'!$A$1:$X$24</definedName>
    <definedName name="_xlnm.Print_Area" localSheetId="0">'1-ilova'!$A$1:$P$63</definedName>
    <definedName name="_xlnm.Print_Area" localSheetId="1">'2-ilova'!$A$1:$X$38</definedName>
    <definedName name="_xlnm.Print_Area" localSheetId="2">'3-ilova'!$A$1:$P$87</definedName>
    <definedName name="_xlnm.Print_Area" localSheetId="3">'4-ilova'!$A$4:$J$30</definedName>
    <definedName name="_xlnm.Print_Area" localSheetId="4">'5-ilova'!$A$1:$U$14</definedName>
    <definedName name="_xlnm.Print_Area" localSheetId="5">'6-ilova'!$A$1:$G$27</definedName>
    <definedName name="_xlnm.Print_Area" localSheetId="6">'7-ilova'!$A$1:$AA$41</definedName>
    <definedName name="_xlnm.Print_Area" localSheetId="7">'8-ilova'!$A$1:$K$15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<sst xmlns="http://schemas.openxmlformats.org/spreadsheetml/2006/main" count="999" uniqueCount="546">
  <si>
    <t xml:space="preserve">  Do'stlik tuman аxborot -kutubxona markazining 2024-yil III chorak  umumiy fondi bo'yicha  </t>
  </si>
  <si>
    <t>MA'LUMOT</t>
  </si>
  <si>
    <t>Jadval-1</t>
  </si>
  <si>
    <t>Т/Р</t>
  </si>
  <si>
    <t>Номи</t>
  </si>
  <si>
    <t>Kitob</t>
  </si>
  <si>
    <t>Jurnal</t>
  </si>
  <si>
    <t>Gazeta</t>
  </si>
  <si>
    <t>Elektron resusrlar</t>
  </si>
  <si>
    <t>Boshqalar</t>
  </si>
  <si>
    <t>Jami</t>
  </si>
  <si>
    <t>CD/DVD</t>
  </si>
  <si>
    <t>Elektron fayl ko'rinishi</t>
  </si>
  <si>
    <t>nomda</t>
  </si>
  <si>
    <t>nusxada</t>
  </si>
  <si>
    <t>А</t>
  </si>
  <si>
    <t>B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</si>
  <si>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</si>
  <si>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</si>
  <si>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</si>
  <si>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</si>
  <si>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</si>
  <si>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</si>
  <si>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</si>
  <si>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</si>
  <si>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</si>
  <si>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</si>
  <si>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</si>
  <si>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</si>
  <si>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</si>
  <si>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Umumiy fond</t>
  </si>
  <si>
    <t>shundan,</t>
  </si>
  <si>
    <t>1.1</t>
  </si>
  <si>
    <t>Asosiy fond</t>
  </si>
  <si>
    <t>1.2</t>
  </si>
  <si>
    <t>Majburiy nusxalar fondi</t>
  </si>
  <si>
    <t>1.3</t>
  </si>
  <si>
    <t>Depozitar fond</t>
  </si>
  <si>
    <t>1.4</t>
  </si>
  <si>
    <t>Nodir fond</t>
  </si>
  <si>
    <t>1.5</t>
  </si>
  <si>
    <t>Yordamchi-ko'makchi (ochiq) fond</t>
  </si>
  <si>
    <t>Bolalar adabiyoti</t>
  </si>
  <si>
    <r>
      <rPr>
        <b/>
        <sz val="11"/>
        <color theme="1"/>
        <rFont val="Times New Roman"/>
        <charset val="204"/>
      </rPr>
      <t xml:space="preserve">Darslik </t>
    </r>
    <r>
      <rPr>
        <i/>
        <sz val="11"/>
        <color indexed="8"/>
        <rFont val="Times New Roman"/>
        <charset val="204"/>
      </rPr>
      <t>(o'quv-metodik qo'llanmalarsiz)</t>
    </r>
  </si>
  <si>
    <t>Ommaviy-ko'ngilochar</t>
  </si>
  <si>
    <t>2</t>
  </si>
  <si>
    <t>Fan sohalari bo'yicha *</t>
  </si>
  <si>
    <t>2.1</t>
  </si>
  <si>
    <t>Umumiy bo'lim</t>
  </si>
  <si>
    <t>2.2</t>
  </si>
  <si>
    <t>Falsafa fanlari</t>
  </si>
  <si>
    <t>2.3</t>
  </si>
  <si>
    <t>Diniy</t>
  </si>
  <si>
    <t>2.4</t>
  </si>
  <si>
    <t>Ijtimoiy-siyosiy</t>
  </si>
  <si>
    <t>2.5</t>
  </si>
  <si>
    <t>Tabiiy fanlar va aniq fanlar</t>
  </si>
  <si>
    <t>175</t>
  </si>
  <si>
    <t>2339</t>
  </si>
  <si>
    <t>2.6</t>
  </si>
  <si>
    <t>Amaliy fanlar (texnika fanlari, qishloq xo'jaligi, tibbiyot)</t>
  </si>
  <si>
    <t>2.7</t>
  </si>
  <si>
    <t>San'at va sport</t>
  </si>
  <si>
    <t>2.8</t>
  </si>
  <si>
    <t xml:space="preserve">Adabiyotshunoslik, tilshunoslik, filologiya </t>
  </si>
  <si>
    <t>2.9</t>
  </si>
  <si>
    <t>Badiiy adabiyot</t>
  </si>
  <si>
    <t>2.10</t>
  </si>
  <si>
    <t xml:space="preserve">Tarix, geografiya </t>
  </si>
  <si>
    <t>3</t>
  </si>
  <si>
    <t>Tillar bo'yicha, jami</t>
  </si>
  <si>
    <t>3.1</t>
  </si>
  <si>
    <t>O'zbek tili</t>
  </si>
  <si>
    <t>3.1.1</t>
  </si>
  <si>
    <t>lotin alifbosida</t>
  </si>
  <si>
    <t>3.1.2</t>
  </si>
  <si>
    <t>kirill alifbosida</t>
  </si>
  <si>
    <t>3.2</t>
  </si>
  <si>
    <t>Qardosh xalq tillari</t>
  </si>
  <si>
    <t>3.2.1</t>
  </si>
  <si>
    <t>Qoraqolpoq tili</t>
  </si>
  <si>
    <t>3.2.2</t>
  </si>
  <si>
    <t>Qozoq</t>
  </si>
  <si>
    <t>3.2.3</t>
  </si>
  <si>
    <t>Qirg'iz</t>
  </si>
  <si>
    <t>3.2.4</t>
  </si>
  <si>
    <t>Turkman</t>
  </si>
  <si>
    <t>3.2.5</t>
  </si>
  <si>
    <t>Tojik</t>
  </si>
  <si>
    <t>3.3</t>
  </si>
  <si>
    <t>Xorijiy til</t>
  </si>
  <si>
    <t>3.3.1</t>
  </si>
  <si>
    <t>Rus tili</t>
  </si>
  <si>
    <t>3.3.2</t>
  </si>
  <si>
    <t>Ingliz tili</t>
  </si>
  <si>
    <t>3.3.3</t>
  </si>
  <si>
    <t>Fransuz tili</t>
  </si>
  <si>
    <t>3.3.4</t>
  </si>
  <si>
    <t>Nemis tili</t>
  </si>
  <si>
    <t>3.3.5</t>
  </si>
  <si>
    <t>Xitoy tili</t>
  </si>
  <si>
    <t>3.3.6</t>
  </si>
  <si>
    <t>Koreys tili</t>
  </si>
  <si>
    <t>3.3.7</t>
  </si>
  <si>
    <t>boshqa tillar</t>
  </si>
  <si>
    <t>4</t>
  </si>
  <si>
    <t>Yangi olingan nashrlar**                                       ( 9 oylik holatiga)</t>
  </si>
  <si>
    <t>4.1</t>
  </si>
  <si>
    <t>Majburiy nusxalar</t>
  </si>
  <si>
    <t>4.2</t>
  </si>
  <si>
    <t>Beg'araz kelib tushgan</t>
  </si>
  <si>
    <t>4.2.1</t>
  </si>
  <si>
    <t>yuridik shaxslar</t>
  </si>
  <si>
    <t>4.2.2</t>
  </si>
  <si>
    <t>jismoniy shaxslar</t>
  </si>
  <si>
    <t>4.3</t>
  </si>
  <si>
    <t>Sotib olingan</t>
  </si>
  <si>
    <t>4.4</t>
  </si>
  <si>
    <t>xalqaro kitob almashuvi</t>
  </si>
  <si>
    <t>Do`stlik tuman AKM direktori:                                                            B.Yu.Karimov</t>
  </si>
  <si>
    <t>Do`stlik tuman axborot-kutubxona markazining foydalanuvchilari to‘g‘risida 2024-yil  III chorak
MA'LUMOT</t>
  </si>
  <si>
    <t>Jadval-2</t>
  </si>
  <si>
    <t>T/r</t>
  </si>
  <si>
    <t>Jinsi
bo‘yicha</t>
  </si>
  <si>
    <t>Yoshi bo‘yicha</t>
  </si>
  <si>
    <t>Toifasi bo‘yicha</t>
  </si>
  <si>
    <t>Erkak</t>
  </si>
  <si>
    <t>Ayol</t>
  </si>
  <si>
    <t>7-13 yoshgacha</t>
  </si>
  <si>
    <t>14-17 yoshgacha</t>
  </si>
  <si>
    <t>18-25 yoshgacha</t>
  </si>
  <si>
    <t>26-54 -yoshgacha</t>
  </si>
  <si>
    <t>55 yosh va undan yuqori</t>
  </si>
  <si>
    <t>O‘quvchilar</t>
  </si>
  <si>
    <t>Abituriyentlar</t>
  </si>
  <si>
    <t>Talaba</t>
  </si>
  <si>
    <t>Magistrlar</t>
  </si>
  <si>
    <t>Ilmiy xodim</t>
  </si>
  <si>
    <t>Xizmatchilar</t>
  </si>
  <si>
    <t>Ishchilar</t>
  </si>
  <si>
    <t>Pensionerlar</t>
  </si>
  <si>
    <t>Uy bekalari</t>
  </si>
  <si>
    <t>Chet el fuqarosi</t>
  </si>
  <si>
    <t>A</t>
  </si>
  <si>
    <t>Q</t>
  </si>
  <si>
    <t>R</t>
  </si>
  <si>
    <t>S</t>
  </si>
  <si>
    <t>T</t>
  </si>
  <si>
    <t>U</t>
  </si>
  <si>
    <t>V</t>
  </si>
  <si>
    <t>X</t>
  </si>
  <si>
    <t>Y</t>
  </si>
  <si>
    <t>Umumiy soni, JAMI</t>
  </si>
  <si>
    <t>An'anaviy usulda a'zo bo‘lganlar</t>
  </si>
  <si>
    <t>ID karta bo‘yicha (Uznel)</t>
  </si>
  <si>
    <t>Onlayn tarzda a'zo bo‘lganlar (Kutubxona rasmiy sayti orqali (Uznel))</t>
  </si>
  <si>
    <t>Yangi a'zo bo‘lganlar  (III chorak holatiga)</t>
  </si>
  <si>
    <t>Qayta a'zo bo'lganlar                                   ( 9 oylik holatiga)</t>
  </si>
  <si>
    <t xml:space="preserve">Do'stlik tuman axborot-kutubxona markazi foydalanuvchilarga axborot-kutubxona xizmati ko‘rsatish bo‘yicha 2024-yil III chorak   
ASOSIY KO‘RSATKICHLAR </t>
  </si>
  <si>
    <t>Jadval-3</t>
  </si>
  <si>
    <t>Т/р</t>
  </si>
  <si>
    <t>Nomi</t>
  </si>
  <si>
    <t>Shundan,</t>
  </si>
  <si>
    <t>I chorak</t>
  </si>
  <si>
    <t>II chorak</t>
  </si>
  <si>
    <t>birinchi yarim yillik</t>
  </si>
  <si>
    <t>III chorak</t>
  </si>
  <si>
    <t>IV chorak</t>
  </si>
  <si>
    <t>ikkinchi yarim yillik</t>
  </si>
  <si>
    <t xml:space="preserve">Ana'anaviy tarzda </t>
  </si>
  <si>
    <t>Masofadan</t>
  </si>
  <si>
    <t>Foydalanuvchilar qatnovi</t>
  </si>
  <si>
    <t xml:space="preserve">Foydalanuvchilarga berilgan resusrlar </t>
  </si>
  <si>
    <t>kitoblar</t>
  </si>
  <si>
    <t>jurnallar</t>
  </si>
  <si>
    <t>gazetalar</t>
  </si>
  <si>
    <t>elektron resurslar</t>
  </si>
  <si>
    <t>boshqa resurslar</t>
  </si>
  <si>
    <t xml:space="preserve">Ma'lumot-axborot xizmati </t>
  </si>
  <si>
    <t>Maslahat</t>
  </si>
  <si>
    <t>Telefon orqali va og‘zaki</t>
  </si>
  <si>
    <t xml:space="preserve">Yozma </t>
  </si>
  <si>
    <t>3.4</t>
  </si>
  <si>
    <t>Mavzuga oid</t>
  </si>
  <si>
    <t>Ekskursiyalar (soni)</t>
  </si>
  <si>
    <t>guruhlar soni</t>
  </si>
  <si>
    <t>-</t>
  </si>
  <si>
    <t>foydalanuvchilar soni</t>
  </si>
  <si>
    <t>Ko'rgazmalar</t>
  </si>
  <si>
    <t>5.1</t>
  </si>
  <si>
    <t>mavzuli va shaxsga oid</t>
  </si>
  <si>
    <t>5.2</t>
  </si>
  <si>
    <t>yangi adabiyotlar</t>
  </si>
  <si>
    <t>5.3</t>
  </si>
  <si>
    <t>rasmli</t>
  </si>
  <si>
    <t>AKMga kelib tushgan buyurtmalar soni</t>
  </si>
  <si>
    <t>6.1</t>
  </si>
  <si>
    <t>An'anaviy usulda</t>
  </si>
  <si>
    <t>6.2</t>
  </si>
  <si>
    <t>Elektron pochta manzili orqali</t>
  </si>
  <si>
    <t>6.3</t>
  </si>
  <si>
    <t>Telefon orqali</t>
  </si>
  <si>
    <t>6.4</t>
  </si>
  <si>
    <t>Ijtimoiy tarmoqlar orqali</t>
  </si>
  <si>
    <t>7</t>
  </si>
  <si>
    <t>Ko‘chma kutubxonalar orqali xizmat ko‘rsatish(chiqishlar soni)</t>
  </si>
  <si>
    <t>7.1</t>
  </si>
  <si>
    <t>Ko‘chma kutubxonalarga qatnovlar soni</t>
  </si>
  <si>
    <t>7.2</t>
  </si>
  <si>
    <t>Ko‘chma kutubxonalarga qo‘yilgan nashrlar soni</t>
  </si>
  <si>
    <t>7.3</t>
  </si>
  <si>
    <t>Kitob berilishi</t>
  </si>
  <si>
    <t>7.4</t>
  </si>
  <si>
    <t>Elektron resurslarning berilishi</t>
  </si>
  <si>
    <t>Ichki tartibda ishlab chiqilgan me'yoriy hujjatlar</t>
  </si>
  <si>
    <t>8.1</t>
  </si>
  <si>
    <t>Nizomlar</t>
  </si>
  <si>
    <t>8.2</t>
  </si>
  <si>
    <t>Yo'riqnomalar</t>
  </si>
  <si>
    <t xml:space="preserve">Hududdagi axborot-kutubxona muassasalariga metodik yordam ko‘rsatish </t>
  </si>
  <si>
    <t>9.1</t>
  </si>
  <si>
    <t>Joylarda sayyor seminarlar tashkil etish</t>
  </si>
  <si>
    <t>9.2</t>
  </si>
  <si>
    <t>Umumiy faoliyatni o‘rganish va taklif, tavsiyalar berish</t>
  </si>
  <si>
    <t>9.3</t>
  </si>
  <si>
    <t>Ishlab chiqilgan metodik qo‘llanmalar</t>
  </si>
  <si>
    <t>9.4</t>
  </si>
  <si>
    <t>Sohada belgilangan talab va me’yorlarni amalga oshirish bo‘yicha ishlab chiqilgan qo‘llanmalar</t>
  </si>
  <si>
    <t>9.5</t>
  </si>
  <si>
    <t>Yo‘nalishlar bo‘yicha faoliyatni o‘rganish va taklif, tavsiyalar berish</t>
  </si>
  <si>
    <t>10</t>
  </si>
  <si>
    <t>Boshqa tashkilotlar bilan hamkorlik</t>
  </si>
  <si>
    <t>10.1</t>
  </si>
  <si>
    <t>Axborot-kutubxona muassasalari bilan (soni)</t>
  </si>
  <si>
    <t>10.1.1</t>
  </si>
  <si>
    <t>Kelishuvlar (memorandium, shartnoma)</t>
  </si>
  <si>
    <t>10.1.2</t>
  </si>
  <si>
    <t xml:space="preserve">Hamkorlikdagi tadbirlar </t>
  </si>
  <si>
    <t>10.1.3</t>
  </si>
  <si>
    <t>Malaka oshirish va tajriba almashish</t>
  </si>
  <si>
    <t>10.1.4</t>
  </si>
  <si>
    <t>Seminar- treninglar</t>
  </si>
  <si>
    <t>10.1.5</t>
  </si>
  <si>
    <t>10.2</t>
  </si>
  <si>
    <t>Xorijiy tashkilotlar bilan (soni)</t>
  </si>
  <si>
    <t>10.2.1</t>
  </si>
  <si>
    <t>10.2.2</t>
  </si>
  <si>
    <t>10.2.3</t>
  </si>
  <si>
    <t>10.2.4</t>
  </si>
  <si>
    <t>11</t>
  </si>
  <si>
    <t>Bibliografik xizmat ko‘rsatish</t>
  </si>
  <si>
    <t>11.1</t>
  </si>
  <si>
    <t>O‘lkashunoslik bibliografiyasi</t>
  </si>
  <si>
    <t>11.1.1</t>
  </si>
  <si>
    <t>Shaxs bibliografiyasi qo'llanmasini tayyorlashda ma'lumot to'plash (adabiyotlar soni)</t>
  </si>
  <si>
    <t>11.1.2</t>
  </si>
  <si>
    <t>Mavzuli bibliografiya qo'llanmasini tayyorlashda ma'lumot to'plash (adabiyotlar soni);</t>
  </si>
  <si>
    <t>11.1.3</t>
  </si>
  <si>
    <t>O‘lkaning mashhur shaxslari hayoti va ijodiga, yoki o'lkaga bag'ishlangan mavzuli to‘liq matnli bibliografik qo'llanmalar disklarini yaratish</t>
  </si>
  <si>
    <t>11.1.4</t>
  </si>
  <si>
    <t>Bibliografik obzor</t>
  </si>
  <si>
    <t>11.1.5</t>
  </si>
  <si>
    <t>Esdalik, yo‘l ko‘rsatkich</t>
  </si>
  <si>
    <t>11.2</t>
  </si>
  <si>
    <t>Milliy bibliografiya</t>
  </si>
  <si>
    <t>11.2.1</t>
  </si>
  <si>
    <t>Respublika hamda hududiy davriy nashrlarda chop etilgan maqolalarni dasturga kiritish (bibliografik yozuv)</t>
  </si>
  <si>
    <t>11.2.2</t>
  </si>
  <si>
    <t>Ma'lumotlar bazasidan bibliografik tavsiflangan ro'yxat shakllantirish (adabiyotlar soni)</t>
  </si>
  <si>
    <t>11.3</t>
  </si>
  <si>
    <t>Davlat bibliografiyasi</t>
  </si>
  <si>
    <t>11.3.1</t>
  </si>
  <si>
    <t>“O'zbekiston matbuoti solnomasi” ga mahalliy nashrlar asosida adabiyotlarning bibliografik tavsiflangan ro'yxatini shakllantirish</t>
  </si>
  <si>
    <t>11.3.2</t>
  </si>
  <si>
    <t>“Viloyat matbuoti solnomasi”ni tuzish</t>
  </si>
  <si>
    <t>Do`stlik tuman axborot-kutubxona markazining mavjud resurslarini raqamlashtirish va "Uznel" dasturida bibliografik yozuvlar yaratish, to'liq matn ulash  bo'yicha 2024-yil III chorak                                                                                      MA'LUMOT</t>
  </si>
  <si>
    <t>,</t>
  </si>
  <si>
    <t>Jadval-4</t>
  </si>
  <si>
    <t>Birinchi yarim yillik Jami</t>
  </si>
  <si>
    <t>kitob</t>
  </si>
  <si>
    <t>jurnal</t>
  </si>
  <si>
    <t>gazeta</t>
  </si>
  <si>
    <t>boshqalar        (avto. xarita  va boshq.)</t>
  </si>
  <si>
    <t>nodir nashrlar</t>
  </si>
  <si>
    <t>foydalanuvchilar so'rovi asosida</t>
  </si>
  <si>
    <t>Skanerlash</t>
  </si>
  <si>
    <t>son</t>
  </si>
  <si>
    <t>sahifa</t>
  </si>
  <si>
    <t>2.</t>
  </si>
  <si>
    <t>Dasturiy ta'minot</t>
  </si>
  <si>
    <t>UZNEL tizimi/ boshqa tizimlar</t>
  </si>
  <si>
    <t>2.1.1</t>
  </si>
  <si>
    <t>bibliografik yozuv yaratish</t>
  </si>
  <si>
    <t>2.1.2</t>
  </si>
  <si>
    <t>bibliografik yozuvlarni tahrirlash</t>
  </si>
  <si>
    <t>2.1.3</t>
  </si>
  <si>
    <t>axborot-kutubxona  resurslarini tasniflash</t>
  </si>
  <si>
    <t>2.1.4</t>
  </si>
  <si>
    <t>axborot-kutubxona resusrlariga texnik ishlov berish</t>
  </si>
  <si>
    <t>to'liq matn ulash</t>
  </si>
  <si>
    <t>QR-kodlar</t>
  </si>
  <si>
    <t>yaratish</t>
  </si>
  <si>
    <t>tablolarga joylashtirish</t>
  </si>
  <si>
    <t>Audio versiyalarni yaratish</t>
  </si>
  <si>
    <t>5</t>
  </si>
  <si>
    <t>Buktreyler</t>
  </si>
  <si>
    <t>Do`stlik tuman axborot-kutubxona markazining moddiy texnik bazasini mustahkamlash, kutubxona fondini boyitish, axborot-kommunikatsiya xizmatlariga                                                                                                                                                                                                       ajratilgan mablagʻlar toʻgʻrisida 2024-yil III chorak</t>
  </si>
  <si>
    <t>Jadval-5</t>
  </si>
  <si>
    <t>№</t>
  </si>
  <si>
    <t>Axborot-kutubxona markazlari nomi</t>
  </si>
  <si>
    <t>2022-yil</t>
  </si>
  <si>
    <t xml:space="preserve">2023-yil </t>
  </si>
  <si>
    <t>2024-yil III chorak</t>
  </si>
  <si>
    <t>Axborot-kommunikatsiya xizmatlari 42 92 200</t>
  </si>
  <si>
    <t>moddiy-texnik bazani mustahkamlash (4354910, 4354920, 4354990)</t>
  </si>
  <si>
    <t xml:space="preserve">kutubxona fondi(4355300) </t>
  </si>
  <si>
    <t>aniqlangan reja</t>
  </si>
  <si>
    <t>kassa xarajati</t>
  </si>
  <si>
    <t>Do`stlik tuman axborot-kutubxona markazi</t>
  </si>
  <si>
    <t xml:space="preserve">Jami </t>
  </si>
  <si>
    <t>Do`stlik tuman  axborot-kutubxona markazining o'tkazilgan tadbirlar bo'yicha 2024-yil III chorak    MA'LUMOT</t>
  </si>
  <si>
    <t>Jadval-6</t>
  </si>
  <si>
    <t xml:space="preserve">Yangi kitoblar taqdimoti </t>
  </si>
  <si>
    <t>Klublar</t>
  </si>
  <si>
    <t>Boshqalar (ijodiy kecha, davra suhbatlari)</t>
  </si>
  <si>
    <t>Tadbirlar  soni</t>
  </si>
  <si>
    <t>Ishtirok etganlar soni</t>
  </si>
  <si>
    <t>Hamkor tashkilotlar (soni)</t>
  </si>
  <si>
    <t xml:space="preserve">OAV va ijtimoiy tarmoqlarda yoritilishi </t>
  </si>
  <si>
    <t>Televedeniya</t>
  </si>
  <si>
    <t>Radio</t>
  </si>
  <si>
    <t>mahalliy gazetalar</t>
  </si>
  <si>
    <t>veb-sahifalar</t>
  </si>
  <si>
    <t>4.5</t>
  </si>
  <si>
    <t>Ijtimoiy tarmoqlar</t>
  </si>
  <si>
    <t>4.5.1</t>
  </si>
  <si>
    <t>Facebook (soni va havola)</t>
  </si>
  <si>
    <t>4.5.2</t>
  </si>
  <si>
    <t>Youtube  (soni va havola)</t>
  </si>
  <si>
    <t>4.5.3</t>
  </si>
  <si>
    <t>Instagram (soni va havola)</t>
  </si>
  <si>
    <t>4.5.4</t>
  </si>
  <si>
    <t>Telegram (soni va havola)</t>
  </si>
  <si>
    <t xml:space="preserve">Do'stlik tuman axborot-kutubxona markazida faoliyat yuritayotgan kadrlar bo‘yicha  2024-yil III chorak                                                                </t>
  </si>
  <si>
    <t>Jadval-7</t>
  </si>
  <si>
    <t>Nomlanishi</t>
  </si>
  <si>
    <t>Tasdiqlangan  shtat birligi  (Moliya tashkilotidan)</t>
  </si>
  <si>
    <t xml:space="preserve">Amaldagi xodimlar soni </t>
  </si>
  <si>
    <t>Vakant lazovimlar (soni. Shtat birligida)</t>
  </si>
  <si>
    <t>Jinsi</t>
  </si>
  <si>
    <t>Mutuhassisligi va ma'lumoti</t>
  </si>
  <si>
    <t>Yoshi</t>
  </si>
  <si>
    <t>Joriy yilda malaka oshirgan</t>
  </si>
  <si>
    <t>Axborot-kutubxona</t>
  </si>
  <si>
    <t>Axborot 
kommunikasiya</t>
  </si>
  <si>
    <t>Boshqa soha</t>
  </si>
  <si>
    <t>30 yoshgacha</t>
  </si>
  <si>
    <t>31-45 yosh oralig‘i</t>
  </si>
  <si>
    <t>46-53 yosh oralig‘i</t>
  </si>
  <si>
    <t>54 yosh va undan katta</t>
  </si>
  <si>
    <t xml:space="preserve"> Jami</t>
  </si>
  <si>
    <t>o‘quv kursi</t>
  </si>
  <si>
    <t>seminar-trening</t>
  </si>
  <si>
    <t>boshqalar</t>
  </si>
  <si>
    <t>Oliy</t>
  </si>
  <si>
    <t>O‘rta-
maxsus</t>
  </si>
  <si>
    <t>O‘rta</t>
  </si>
  <si>
    <t>Pensiyada</t>
  </si>
  <si>
    <t>Z</t>
  </si>
  <si>
    <t>O‘</t>
  </si>
  <si>
    <t>G‘</t>
  </si>
  <si>
    <t>Boshqaruv xodimlari</t>
  </si>
  <si>
    <t>1.1.</t>
  </si>
  <si>
    <t>Direktor</t>
  </si>
  <si>
    <t>1.2.</t>
  </si>
  <si>
    <t>Direktor o‘rinbasari</t>
  </si>
  <si>
    <t>1.3.</t>
  </si>
  <si>
    <t>Bosh hisobchi</t>
  </si>
  <si>
    <t>1.4.</t>
  </si>
  <si>
    <t>Yuristkonsult'</t>
  </si>
  <si>
    <t>1.5.</t>
  </si>
  <si>
    <t>Kadrlar bo‘yicha inspektor</t>
  </si>
  <si>
    <t>Asosiy (ishlab chiqarish) 
xodimlari</t>
  </si>
  <si>
    <t>2.1.</t>
  </si>
  <si>
    <t>Xizmat raxbari</t>
  </si>
  <si>
    <t>2.2.</t>
  </si>
  <si>
    <t>Sektor mudiri</t>
  </si>
  <si>
    <t>2.3.</t>
  </si>
  <si>
    <t>Bosh mutaxassis</t>
  </si>
  <si>
    <t>2.4.</t>
  </si>
  <si>
    <t>Yetakchi mutaxassis</t>
  </si>
  <si>
    <t>2.5.</t>
  </si>
  <si>
    <t>Mutaxassis</t>
  </si>
  <si>
    <t>Texnik va xizmat ko‘rsatish 
xodimlari</t>
  </si>
  <si>
    <t>Jami:</t>
  </si>
  <si>
    <t>Eslatma: Amalda 1 shtat birligida 0,5 stavkadan 2 nafar xodim  ishlayotgan bo‘lsa 1 ta xodim deb hisoblanadi va jinsi, mutaxassisligi, ma’lumoti, yoshi hamda malaka oshirganligi bo‘yicha ustunlar stavkasiga mos ravishda to‘ldiriladi</t>
  </si>
  <si>
    <t>Do`stlik tuman аxborot-kutubxona markazining binosi bo‘yicha 2024-yil III chorak  MA'LUMOT</t>
  </si>
  <si>
    <t>Jadval-8</t>
  </si>
  <si>
    <t xml:space="preserve">Bino joylashgan manzil va foydalanishga   topshirilgan yili
</t>
  </si>
  <si>
    <r>
      <rPr>
        <b/>
        <sz val="12"/>
        <color theme="1"/>
        <rFont val="Times New Roman"/>
        <charset val="204"/>
      </rPr>
      <t xml:space="preserve">Balansda saqlovchi
</t>
    </r>
    <r>
      <rPr>
        <sz val="12"/>
        <color indexed="8"/>
        <rFont val="Times New Roman"/>
        <charset val="204"/>
      </rPr>
      <t>(nomi)</t>
    </r>
  </si>
  <si>
    <r>
      <rPr>
        <b/>
        <sz val="12"/>
        <color theme="1"/>
        <rFont val="Times New Roman"/>
        <charset val="204"/>
      </rPr>
      <t xml:space="preserve">Umumiy 
foydalanish 
maydoni
</t>
    </r>
    <r>
      <rPr>
        <sz val="12"/>
        <color indexed="8"/>
        <rFont val="Times New Roman"/>
        <charset val="204"/>
      </rPr>
      <t>(м2)</t>
    </r>
  </si>
  <si>
    <t xml:space="preserve">Yaroqlilik holati*
</t>
  </si>
  <si>
    <t>Axborot-kutubxona 
faoliyati ko‘rsatishga moslashganligi**</t>
  </si>
  <si>
    <t>Qo‘shimcha ma'lumotlar</t>
  </si>
  <si>
    <r>
      <rPr>
        <b/>
        <sz val="12"/>
        <color theme="1"/>
        <rFont val="Times New Roman"/>
        <charset val="204"/>
      </rPr>
      <t xml:space="preserve">Ishlab 
chiqarish qismi
</t>
    </r>
    <r>
      <rPr>
        <sz val="12"/>
        <color indexed="8"/>
        <rFont val="Times New Roman"/>
        <charset val="204"/>
      </rPr>
      <t>(м2)</t>
    </r>
  </si>
  <si>
    <r>
      <rPr>
        <b/>
        <sz val="12"/>
        <color theme="1"/>
        <rFont val="Times New Roman"/>
        <charset val="204"/>
      </rPr>
      <t xml:space="preserve">Fondlarni 
saqlash qismi
</t>
    </r>
    <r>
      <rPr>
        <sz val="12"/>
        <color indexed="8"/>
        <rFont val="Times New Roman"/>
        <charset val="204"/>
      </rPr>
      <t>(м2)</t>
    </r>
  </si>
  <si>
    <r>
      <rPr>
        <b/>
        <sz val="12"/>
        <color theme="1"/>
        <rFont val="Times New Roman"/>
        <charset val="204"/>
      </rPr>
      <t xml:space="preserve">Foydalanuv-
chilarga xizmat 
ko‘rsatish qimi
</t>
    </r>
    <r>
      <rPr>
        <sz val="12"/>
        <color indexed="8"/>
        <rFont val="Times New Roman"/>
        <charset val="204"/>
      </rPr>
      <t>(м2)</t>
    </r>
  </si>
  <si>
    <t>Do'stlik tuman G'.G'ulom MFY.Ibn Sino ko'chasi 1-uy 2019-yil  sentabr</t>
  </si>
  <si>
    <t>Do'stlik kasb hunarga o'qitish markazi</t>
  </si>
  <si>
    <t>ta'mirtalab</t>
  </si>
  <si>
    <t>Moslashmagan</t>
  </si>
  <si>
    <t>AKM o'z binosiga ega emas</t>
  </si>
  <si>
    <t>Do`stlik tuman axborot-kutubxona markazining moddiy-texnik bazasi bo‘yicha 2024-yil  III chorak                                                                                                                                                                                           MA’LUMOT</t>
  </si>
  <si>
    <t>Jadval-9</t>
  </si>
  <si>
    <t>Inventar, jihoz va texnikalar</t>
  </si>
  <si>
    <t>Xodimlar uchun
(dona, komp.)</t>
  </si>
  <si>
    <t>Foydalanuvchilar 
uchun
(dona, komp.)</t>
  </si>
  <si>
    <t>Balansda saqlovchi</t>
  </si>
  <si>
    <r>
      <rPr>
        <b/>
        <sz val="12"/>
        <color theme="1"/>
        <rFont val="Times New Roman"/>
        <charset val="204"/>
      </rPr>
      <t xml:space="preserve">Axborot-kutubxona markazi
</t>
    </r>
    <r>
      <rPr>
        <sz val="12"/>
        <color indexed="8"/>
        <rFont val="Times New Roman"/>
        <charset val="204"/>
      </rPr>
      <t>(dona, komp.)</t>
    </r>
  </si>
  <si>
    <t>Boshqa muassasa (idora) balansida</t>
  </si>
  <si>
    <t>Xodimlar yoki boshqa jismoniy shaxsga tegishli
(dona)</t>
  </si>
  <si>
    <t>Muassasa (idora) nomi</t>
  </si>
  <si>
    <t>foydalanish maqsadi (shakli)</t>
  </si>
  <si>
    <t>Vaqtincha 
foydalanish 
uchun
 (dona)</t>
  </si>
  <si>
    <t>Ijara 
asosida 
(dona)</t>
  </si>
  <si>
    <t>Boshqa maqsad 
(shakl)da 
(dona)</t>
  </si>
  <si>
    <r>
      <rPr>
        <b/>
        <sz val="12"/>
        <color theme="1"/>
        <rFont val="Times New Roman"/>
        <charset val="204"/>
      </rPr>
      <t xml:space="preserve">Jami
</t>
    </r>
    <r>
      <rPr>
        <sz val="12"/>
        <color indexed="8"/>
        <rFont val="Times New Roman"/>
        <charset val="204"/>
      </rPr>
      <t>(K=H+I+J)</t>
    </r>
  </si>
  <si>
    <t>Do'stlik tuman AKM</t>
  </si>
  <si>
    <t>Komputer texnikasi</t>
  </si>
  <si>
    <t xml:space="preserve">Dostlik tuman AKM </t>
  </si>
  <si>
    <t xml:space="preserve"> 5 donasi  yaroqsiz. </t>
  </si>
  <si>
    <t>Yarim yumshoq stul</t>
  </si>
  <si>
    <t>Stul</t>
  </si>
  <si>
    <t>Yumshoq mebel</t>
  </si>
  <si>
    <t>skayner</t>
  </si>
  <si>
    <t>prentir</t>
  </si>
  <si>
    <t xml:space="preserve"> 3 donasi  yaroqsiz. </t>
  </si>
  <si>
    <t xml:space="preserve">kutubxonachi ish stoli </t>
  </si>
  <si>
    <t>kartochka javoni</t>
  </si>
  <si>
    <t>politerli stul</t>
  </si>
  <si>
    <t>seyf</t>
  </si>
  <si>
    <t>USB perexodnik</t>
  </si>
  <si>
    <t>TPS AVT(Blok pitaniya)</t>
  </si>
  <si>
    <t xml:space="preserve">Izoh: Do'stlik tuman axborot-kutubxona markazi balansida jami 11 dona kompyuter mavjud bo'lib shundan 6 donasi xodimlar uchun ajratilgan. Qolgan 5 donasi  yaroqsiz. </t>
  </si>
  <si>
    <t>Izoh: Stol 53 ta, Stelaj 29 ta, Tibbiyot krovati 2 ta, Doska 2 ta, Tumba 30 ta, Kiyim shkaf 10 ta  2-chorak holatiga ro'yxatdan chiqarildi.</t>
  </si>
  <si>
    <t>Izoh: Prenter 7 dona 3 donasi yaroqsiz holatda.</t>
  </si>
  <si>
    <t xml:space="preserve">Do`stlik tuman axborot -kutubxona markazining ijtimoiy tarmoqlarda faolligi bo'yicha 2024-yil III chorak                                                                                            </t>
  </si>
  <si>
    <t xml:space="preserve"> MA'LUMOT</t>
  </si>
  <si>
    <t>Jadval-10</t>
  </si>
  <si>
    <t>Hududlar                                                     (AKM va tuman AKM)</t>
  </si>
  <si>
    <t>Kutubxona veb sahifasi</t>
  </si>
  <si>
    <t xml:space="preserve">Ijtimoiy tarmoqlarda kutubxona faoliyatiga oid yangiliklarni yoritish </t>
  </si>
  <si>
    <t>tashrif buyuruvchilar soni</t>
  </si>
  <si>
    <t>ko'rishlar soni</t>
  </si>
  <si>
    <t>Facebook</t>
  </si>
  <si>
    <t>Youtube</t>
  </si>
  <si>
    <t>Instagram</t>
  </si>
  <si>
    <t>Twitter</t>
  </si>
  <si>
    <t>Telegram</t>
  </si>
  <si>
    <t>havola 
( link)</t>
  </si>
  <si>
    <t>obunachilar soni</t>
  </si>
  <si>
    <t>elektron kitoblar</t>
  </si>
  <si>
    <t>audio kitoblar</t>
  </si>
  <si>
    <t>video roliklar</t>
  </si>
  <si>
    <t xml:space="preserve"> Do'stlik tuman AKM</t>
  </si>
  <si>
    <t>https://www.facebook.com/profile.php?id=100074738524848</t>
  </si>
  <si>
    <t xml:space="preserve">https://youtube.com/channel/UCkGk0GhqpjUJ4hvIpzauQGg </t>
  </si>
  <si>
    <t>https://www.instagram.com/dustlikakm.zn.uz/</t>
  </si>
  <si>
    <t xml:space="preserve">https://t.me/Axborotkutubxonamarkazikanali </t>
  </si>
  <si>
    <t xml:space="preserve">https://t.me/onlinesearchbook </t>
  </si>
  <si>
    <t xml:space="preserve">https://t.me/Axborotkutubxonaquiztest </t>
  </si>
  <si>
    <t>https://t.me/Dostlikbilimdonlari</t>
  </si>
  <si>
    <t>Do`stlik tuman axborot-kutubxona markazi fondini xatlovdan o'tkazish bo'yicha 2024-yil III chorak    MA'LUMOT</t>
  </si>
  <si>
    <t>Jadval-11</t>
  </si>
  <si>
    <t>Nom</t>
  </si>
  <si>
    <t>Hatlovdan o'tkaziladigan jami fond (nusxada)</t>
  </si>
  <si>
    <t>Hatlovdan o'tkazildi (nusxada)</t>
  </si>
  <si>
    <t>Yaroqsizlar (nusxada)</t>
  </si>
  <si>
    <t>Mazmunan eskirgan adabiyotlar (nusxada)</t>
  </si>
  <si>
    <t>Elektron resurslar</t>
  </si>
  <si>
    <t>JAMI:</t>
  </si>
  <si>
    <t xml:space="preserve"> </t>
  </si>
  <si>
    <t>Do`stlik tuman axborot-kutubxona markazining  internet  bo‘yicha  2024-yil III chorak     MA'LUMOT</t>
  </si>
  <si>
    <t>Jadval-12</t>
  </si>
  <si>
    <t>Axborot-kutubxona markazi</t>
  </si>
  <si>
    <t>Server qurilmalari</t>
  </si>
  <si>
    <t>Lokal tarmoq (bor yoki yo'q)</t>
  </si>
  <si>
    <t>Internet tarmog'i</t>
  </si>
  <si>
    <t>Internet tarmog'iga ulangan kompyuterlar soni</t>
  </si>
  <si>
    <t xml:space="preserve">Qo'shimcha ma'lumotlar
</t>
  </si>
  <si>
    <t>Soni</t>
  </si>
  <si>
    <t>Texnik ko'rsatgichlar</t>
  </si>
  <si>
    <t>Tipi (ADSL/FTTB</t>
  </si>
  <si>
    <t>Ta'rifi (nomi, tezligi</t>
  </si>
  <si>
    <t>Wi-Fi zona (bor yoki yo'q)</t>
  </si>
  <si>
    <t>Foydalanuvchilar soni</t>
  </si>
  <si>
    <t>Xodimlar soni</t>
  </si>
  <si>
    <t>Do`stlik tuman AKM</t>
  </si>
  <si>
    <t>Bor</t>
  </si>
  <si>
    <t>ADSL</t>
  </si>
  <si>
    <t>Korparativ 3</t>
  </si>
  <si>
    <t>bor</t>
  </si>
  <si>
    <t>5 dona kompyuter yaroqsiz holatda.</t>
  </si>
  <si>
    <t>Do`stlik tuman axborot-kutubxona markazi  kitob fondi, kitob sotib olishga  ajratilgan va sarflangan mablag‘lari  2024-yil III chorak</t>
  </si>
  <si>
    <t>MA’LUMOT</t>
  </si>
  <si>
    <t>Jadval-13</t>
  </si>
  <si>
    <t>Hududiy tuzilmalar</t>
  </si>
  <si>
    <t>Kitob fondi</t>
  </si>
  <si>
    <t>shundan</t>
  </si>
  <si>
    <r>
      <rPr>
        <b/>
        <sz val="14"/>
        <color theme="1"/>
        <rFont val="Times New Roman"/>
        <charset val="204"/>
      </rPr>
      <t xml:space="preserve">2022 y. ajratilgan mablag' </t>
    </r>
    <r>
      <rPr>
        <b/>
        <i/>
        <sz val="14"/>
        <color indexed="8"/>
        <rFont val="Times New Roman"/>
        <charset val="204"/>
      </rPr>
      <t>(mln.so'm)</t>
    </r>
  </si>
  <si>
    <t>2022 y. Sotib olingan kitoblar soni</t>
  </si>
  <si>
    <t>2023 y. ajratilgan mablag' (mln.so'm)</t>
  </si>
  <si>
    <t>2023 y. Sotib olingan kitoblar soni</t>
  </si>
  <si>
    <t>2024 y. ajratilgan mablag' (III chorak holatiga) (mln.so'm)</t>
  </si>
  <si>
    <t>2024 y. Sotib olingan kitoblar soni (III chorak holatiga)</t>
  </si>
  <si>
    <t>tuman(shahar)</t>
  </si>
  <si>
    <t>kiril</t>
  </si>
  <si>
    <t>lotin</t>
  </si>
  <si>
    <t>Do`stlik tuman axborot-kutubxona markazining shtatlar jadvali ijrosi yuizasidan 2024-yil III choraklik MA'LUMOT</t>
  </si>
  <si>
    <t>Jadval-14</t>
  </si>
  <si>
    <t>2023 yil</t>
  </si>
  <si>
    <t>2024 yil</t>
  </si>
  <si>
    <t>Farqi</t>
  </si>
  <si>
    <t xml:space="preserve">Shtatlar birligi o‘zgarishiga izoh </t>
  </si>
  <si>
    <t>2024 yil III chorak</t>
  </si>
  <si>
    <t>Ma'muriy- boshqaruv xodimlari shtat birligi</t>
  </si>
  <si>
    <t>Asosiy xodimlar shtat birligi</t>
  </si>
  <si>
    <t xml:space="preserve">Texnik va xizmat ko‘rsatuvchi xodimlar shtat birligi </t>
  </si>
  <si>
    <t>Jami shtat birligi</t>
  </si>
  <si>
    <t xml:space="preserve">Shtatlar jadvalida xodimlarni moddiy rag‘batlantirish jamg‘armasida ko‘zda tutilgan mablag‘                </t>
  </si>
  <si>
    <t>Shtatlar jadvalida xodimlarni moddiy rag‘batlantirish jamg‘armasidan ustamalar tayinlashga, mukofotlashga ishlatilgan mablag‘</t>
  </si>
  <si>
    <t>Shtatlar jadvalida xodimlarni moddiy rag‘batlantirish jamg‘armasida ko‘zda tutilgan mablag‘</t>
  </si>
  <si>
    <t>O`zbekiston Respublikasi huzuridagi Axborot va Ommaviy kommunkiatsiyalar agentligining 2024-yil 30-apreldagi 97-buyrugi bilan Kassir shtati qisqarishi</t>
  </si>
  <si>
    <t>Do`stlik tuman axborot-kutubxona markazining  davriy nashrlarga obunani tashkil qilinishi to‘g‘risida 2024-yil III choraklik         MA'LUMOT</t>
  </si>
  <si>
    <t>Jadval-15</t>
  </si>
  <si>
    <t>T/R</t>
  </si>
  <si>
    <t>Davriy nashrlar nashrlar/jurnal</t>
  </si>
  <si>
    <t xml:space="preserve">2022 y. </t>
  </si>
  <si>
    <t>2023 y.</t>
  </si>
  <si>
    <t>2024-yil.  (prognoz)</t>
  </si>
  <si>
    <t>mahalliy</t>
  </si>
  <si>
    <t>MDH</t>
  </si>
  <si>
    <t>xorijiy</t>
  </si>
  <si>
    <r>
      <rPr>
        <b/>
        <sz val="12"/>
        <color theme="1"/>
        <rFont val="Times New Roman"/>
        <charset val="204"/>
      </rPr>
      <t xml:space="preserve">ajratilgan mablag'lar </t>
    </r>
    <r>
      <rPr>
        <b/>
        <i/>
        <sz val="12"/>
        <color indexed="8"/>
        <rFont val="Times New Roman"/>
        <charset val="204"/>
      </rPr>
      <t>mln.so'm</t>
    </r>
  </si>
  <si>
    <t>ajratilgan mablag'lar mln.so'm</t>
  </si>
  <si>
    <r>
      <rPr>
        <b/>
        <sz val="12"/>
        <rFont val="Times New Roman"/>
        <charset val="204"/>
      </rPr>
      <t xml:space="preserve">ajratilgan mablag'lar </t>
    </r>
    <r>
      <rPr>
        <b/>
        <i/>
        <sz val="12"/>
        <rFont val="Times New Roman"/>
        <charset val="204"/>
      </rPr>
      <t>mln.so'm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</si>
</sst>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176" formatCode="_-* #\ ##0.00\ _₽_-;\-* #\ ##0.00\ _₽_-;_-* &quot;-&quot;??\ _₽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_-* #\ ##0_р_._-;\-* #\ ##0_р_._-;_-* &quot;-&quot;_р_._-;_-@_-"/>
    <numFmt numFmtId="181" formatCode="_-* #\ ##0.00_р_._-;\-* #\ ##0.00_р_._-;_-* &quot;-&quot;??_р_._-;_-@_-"/>
    <numFmt numFmtId="182" formatCode="_-* #\ ##0.0_р_._-;\-* #\ ##0.0_р_._-;_-* &quot;-&quot;??_р_._-;_-@_-"/>
    <numFmt numFmtId="183" formatCode="_-* #\ ##0.0_р_._-;\-* #\ ##0.0_р_._-;_-* &quot; &quot;??_р_._-;_-@_-"/>
    <numFmt numFmtId="184" formatCode="0.000"/>
    <numFmt numFmtId="185" formatCode="0.0"/>
  </numFmts>
  <fonts count="91">
    <font>
      <sz val="11"/>
      <color theme="1"/>
      <name val="Calibri"/>
      <charset val="204"/>
      <scheme val="minor"/>
    </font>
    <font>
      <sz val="12"/>
      <color theme="1"/>
      <name val="Calibri"/>
      <charset val="204"/>
      <scheme val="minor"/>
    </font>
    <font>
      <sz val="11"/>
      <color theme="1"/>
      <name val="Times New Roman"/>
      <charset val="204"/>
    </font>
    <font>
      <b/>
      <sz val="16"/>
      <color theme="1"/>
      <name val="Times New Roman"/>
      <charset val="204"/>
    </font>
    <font>
      <b/>
      <sz val="11"/>
      <color theme="1"/>
      <name val="Times New Roman"/>
      <charset val="204"/>
    </font>
    <font>
      <b/>
      <sz val="12"/>
      <color theme="1"/>
      <name val="Times New Roman"/>
      <charset val="204"/>
    </font>
    <font>
      <sz val="12"/>
      <color theme="1"/>
      <name val="Times New Roman"/>
      <charset val="204"/>
    </font>
    <font>
      <sz val="12"/>
      <name val="Times New Roman"/>
      <charset val="204"/>
    </font>
    <font>
      <b/>
      <sz val="14"/>
      <color theme="1"/>
      <name val="Times New Roman"/>
      <charset val="204"/>
    </font>
    <font>
      <sz val="14"/>
      <color theme="1"/>
      <name val="Calibri"/>
      <charset val="204"/>
      <scheme val="minor"/>
    </font>
    <font>
      <b/>
      <sz val="12"/>
      <name val="Times New Roman"/>
      <charset val="204"/>
    </font>
    <font>
      <sz val="11"/>
      <name val="Times New Roman"/>
      <charset val="204"/>
    </font>
    <font>
      <sz val="16"/>
      <color theme="1"/>
      <name val="Times New Roman"/>
      <charset val="204"/>
    </font>
    <font>
      <b/>
      <i/>
      <sz val="16"/>
      <color theme="1"/>
      <name val="Times New Roman"/>
      <charset val="204"/>
    </font>
    <font>
      <sz val="16"/>
      <color theme="1"/>
      <name val="Calibri"/>
      <charset val="204"/>
      <scheme val="minor"/>
    </font>
    <font>
      <b/>
      <sz val="16"/>
      <color theme="0"/>
      <name val="Times New Roman"/>
      <charset val="204"/>
    </font>
    <font>
      <b/>
      <i/>
      <sz val="14"/>
      <color theme="1"/>
      <name val="Times New Roman"/>
      <charset val="204"/>
    </font>
    <font>
      <sz val="14"/>
      <color theme="1"/>
      <name val="Times New Roman"/>
      <charset val="204"/>
    </font>
    <font>
      <sz val="14"/>
      <name val="Times New Roman"/>
      <charset val="204"/>
    </font>
    <font>
      <b/>
      <sz val="14"/>
      <color theme="1"/>
      <name val="Calibri"/>
      <charset val="204"/>
      <scheme val="minor"/>
    </font>
    <font>
      <sz val="14"/>
      <color indexed="8"/>
      <name val="Times New Roman"/>
      <charset val="204"/>
    </font>
    <font>
      <b/>
      <sz val="14"/>
      <color theme="1"/>
      <name val="Times New Roman"/>
      <charset val="134"/>
    </font>
    <font>
      <i/>
      <sz val="14"/>
      <color theme="1"/>
      <name val="Times New Roman"/>
      <charset val="204"/>
    </font>
    <font>
      <b/>
      <sz val="12"/>
      <color theme="1"/>
      <name val="Times New Roman"/>
      <charset val="134"/>
    </font>
    <font>
      <i/>
      <sz val="11"/>
      <color theme="1"/>
      <name val="Calibri"/>
      <charset val="204"/>
      <scheme val="minor"/>
    </font>
    <font>
      <b/>
      <i/>
      <sz val="12"/>
      <color theme="1"/>
      <name val="Times New Roman"/>
      <charset val="204"/>
    </font>
    <font>
      <u/>
      <sz val="12"/>
      <color theme="10"/>
      <name val="Times New Roman"/>
      <charset val="204"/>
    </font>
    <font>
      <u/>
      <sz val="11"/>
      <color theme="10"/>
      <name val="Calibri"/>
      <charset val="204"/>
      <scheme val="minor"/>
    </font>
    <font>
      <b/>
      <sz val="12"/>
      <color theme="1"/>
      <name val="Calibri"/>
      <charset val="204"/>
      <scheme val="minor"/>
    </font>
    <font>
      <sz val="11"/>
      <color indexed="8"/>
      <name val="Times New Roman"/>
      <charset val="204"/>
    </font>
    <font>
      <b/>
      <sz val="13"/>
      <color theme="1"/>
      <name val="Times New Roman"/>
      <charset val="204"/>
    </font>
    <font>
      <sz val="10"/>
      <color theme="1"/>
      <name val="Calibri"/>
      <charset val="204"/>
      <scheme val="minor"/>
    </font>
    <font>
      <b/>
      <sz val="10"/>
      <color theme="1"/>
      <name val="Times New Roman"/>
      <charset val="204"/>
    </font>
    <font>
      <sz val="12"/>
      <color indexed="8"/>
      <name val="Times New Roman"/>
      <charset val="204"/>
    </font>
    <font>
      <b/>
      <sz val="18"/>
      <color theme="1"/>
      <name val="Times New Roman"/>
      <charset val="204"/>
    </font>
    <font>
      <sz val="18"/>
      <color theme="1"/>
      <name val="Calibri"/>
      <charset val="204"/>
      <scheme val="minor"/>
    </font>
    <font>
      <b/>
      <sz val="20"/>
      <color theme="1"/>
      <name val="Times New Roman"/>
      <charset val="204"/>
    </font>
    <font>
      <sz val="20"/>
      <color theme="1"/>
      <name val="Calibri"/>
      <charset val="204"/>
      <scheme val="minor"/>
    </font>
    <font>
      <sz val="20"/>
      <color theme="1"/>
      <name val="Times New Roman"/>
      <charset val="204"/>
    </font>
    <font>
      <b/>
      <i/>
      <sz val="20"/>
      <color theme="1"/>
      <name val="Times New Roman"/>
      <charset val="204"/>
    </font>
    <font>
      <sz val="20"/>
      <name val="Times New Roman"/>
      <charset val="204"/>
    </font>
    <font>
      <b/>
      <i/>
      <sz val="20"/>
      <name val="Times New Roman"/>
      <charset val="204"/>
    </font>
    <font>
      <b/>
      <sz val="20"/>
      <name val="Times New Roman"/>
      <charset val="204"/>
    </font>
    <font>
      <i/>
      <sz val="20"/>
      <color theme="1"/>
      <name val="Times New Roman"/>
      <charset val="204"/>
    </font>
    <font>
      <b/>
      <sz val="20"/>
      <color theme="1"/>
      <name val="Calibri"/>
      <charset val="204"/>
      <scheme val="minor"/>
    </font>
    <font>
      <b/>
      <i/>
      <sz val="11"/>
      <color theme="1"/>
      <name val="Times New Roman"/>
      <charset val="204"/>
    </font>
    <font>
      <b/>
      <i/>
      <sz val="11"/>
      <name val="Times New Roman"/>
      <charset val="204"/>
    </font>
    <font>
      <sz val="10"/>
      <color theme="1"/>
      <name val="Times New Roman"/>
      <charset val="204"/>
    </font>
    <font>
      <b/>
      <sz val="12"/>
      <color rgb="FFFF0000"/>
      <name val="Times New Roman"/>
      <charset val="204"/>
    </font>
    <font>
      <sz val="11"/>
      <color rgb="FFFF0000"/>
      <name val="Calibri"/>
      <charset val="204"/>
      <scheme val="minor"/>
    </font>
    <font>
      <sz val="12"/>
      <color rgb="FFFF0000"/>
      <name val="Times New Roman"/>
      <charset val="204"/>
    </font>
    <font>
      <b/>
      <i/>
      <sz val="12"/>
      <name val="Times New Roman"/>
      <charset val="204"/>
    </font>
    <font>
      <sz val="12"/>
      <color rgb="FF000000"/>
      <name val="Times New Roman"/>
      <charset val="204"/>
    </font>
    <font>
      <b/>
      <sz val="12"/>
      <color rgb="FF000000"/>
      <name val="Times New Roman"/>
      <charset val="204"/>
    </font>
    <font>
      <i/>
      <sz val="12"/>
      <color theme="1"/>
      <name val="Times New Roman"/>
      <charset val="204"/>
    </font>
    <font>
      <sz val="12"/>
      <name val="Calibri"/>
      <charset val="204"/>
      <scheme val="minor"/>
    </font>
    <font>
      <b/>
      <sz val="12"/>
      <color indexed="8"/>
      <name val="Times New Roman"/>
      <charset val="204"/>
    </font>
    <font>
      <sz val="11"/>
      <name val="Calibri"/>
      <charset val="204"/>
      <scheme val="minor"/>
    </font>
    <font>
      <b/>
      <sz val="11"/>
      <color theme="1"/>
      <name val="Calibri"/>
      <charset val="204"/>
      <scheme val="minor"/>
    </font>
    <font>
      <b/>
      <sz val="11"/>
      <name val="Times New Roman"/>
      <charset val="204"/>
    </font>
    <font>
      <i/>
      <sz val="12"/>
      <name val="Times New Roman"/>
      <charset val="204"/>
    </font>
    <font>
      <sz val="11"/>
      <color theme="1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theme="0"/>
      <name val="Calibri"/>
      <charset val="204"/>
      <scheme val="minor"/>
    </font>
    <font>
      <u/>
      <sz val="11"/>
      <color theme="10"/>
      <name val="Calibri"/>
      <charset val="204"/>
    </font>
    <font>
      <u/>
      <sz val="11"/>
      <color indexed="12"/>
      <name val="Calibri"/>
      <charset val="204"/>
    </font>
    <font>
      <sz val="11"/>
      <color theme="1"/>
      <name val="Calibri"/>
      <charset val="134"/>
      <scheme val="minor"/>
    </font>
    <font>
      <sz val="10"/>
      <name val="Arial"/>
      <charset val="204"/>
    </font>
    <font>
      <sz val="11"/>
      <color indexed="8"/>
      <name val="Calibri"/>
      <charset val="204"/>
    </font>
    <font>
      <sz val="11"/>
      <name val="Calibri"/>
      <charset val="204"/>
    </font>
    <font>
      <sz val="11"/>
      <color indexed="8"/>
      <name val="Calibri"/>
      <charset val="134"/>
    </font>
    <font>
      <i/>
      <sz val="11"/>
      <color indexed="8"/>
      <name val="Times New Roman"/>
      <charset val="204"/>
    </font>
    <font>
      <b/>
      <i/>
      <sz val="12"/>
      <color indexed="8"/>
      <name val="Times New Roman"/>
      <charset val="204"/>
    </font>
    <font>
      <b/>
      <i/>
      <sz val="14"/>
      <color indexed="8"/>
      <name val="Times New Roman"/>
      <charset val="204"/>
    </font>
  </fonts>
  <fills count="49">
    <fill>
      <patternFill patternType="none"/>
    </fill>
    <fill>
      <patternFill patternType="gray125"/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DBF1F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EDF7FD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1">
    <xf numFmtId="0" fontId="0" fillId="0" borderId="0"/>
    <xf numFmtId="176" fontId="0" fillId="0" borderId="0" applyFont="0" applyFill="0" applyBorder="0" applyAlignment="0" applyProtection="0"/>
    <xf numFmtId="177" fontId="61" fillId="0" borderId="0" applyFont="0" applyFill="0" applyBorder="0" applyAlignment="0" applyProtection="0">
      <alignment vertical="center"/>
    </xf>
    <xf numFmtId="9" fontId="61" fillId="0" borderId="0" applyFont="0" applyFill="0" applyBorder="0" applyAlignment="0" applyProtection="0">
      <alignment vertical="center"/>
    </xf>
    <xf numFmtId="178" fontId="61" fillId="0" borderId="0" applyFont="0" applyFill="0" applyBorder="0" applyAlignment="0" applyProtection="0">
      <alignment vertical="center"/>
    </xf>
    <xf numFmtId="179" fontId="61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/>
    <xf numFmtId="0" fontId="62" fillId="0" borderId="0" applyNumberFormat="0" applyFill="0" applyBorder="0" applyAlignment="0" applyProtection="0">
      <alignment vertical="center"/>
    </xf>
    <xf numFmtId="0" fontId="61" fillId="18" borderId="32" applyNumberFormat="0" applyFont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6" fillId="0" borderId="33" applyNumberFormat="0" applyFill="0" applyAlignment="0" applyProtection="0">
      <alignment vertical="center"/>
    </xf>
    <xf numFmtId="0" fontId="67" fillId="0" borderId="33" applyNumberFormat="0" applyFill="0" applyAlignment="0" applyProtection="0">
      <alignment vertical="center"/>
    </xf>
    <xf numFmtId="0" fontId="68" fillId="0" borderId="34" applyNumberFormat="0" applyFill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9" fillId="19" borderId="35" applyNumberFormat="0" applyAlignment="0" applyProtection="0">
      <alignment vertical="center"/>
    </xf>
    <xf numFmtId="0" fontId="70" fillId="20" borderId="36" applyNumberFormat="0" applyAlignment="0" applyProtection="0">
      <alignment vertical="center"/>
    </xf>
    <xf numFmtId="0" fontId="71" fillId="20" borderId="35" applyNumberFormat="0" applyAlignment="0" applyProtection="0">
      <alignment vertical="center"/>
    </xf>
    <xf numFmtId="0" fontId="72" fillId="21" borderId="37" applyNumberFormat="0" applyAlignment="0" applyProtection="0">
      <alignment vertical="center"/>
    </xf>
    <xf numFmtId="0" fontId="73" fillId="0" borderId="38" applyNumberFormat="0" applyFill="0" applyAlignment="0" applyProtection="0">
      <alignment vertical="center"/>
    </xf>
    <xf numFmtId="0" fontId="74" fillId="0" borderId="39" applyNumberFormat="0" applyFill="0" applyAlignment="0" applyProtection="0">
      <alignment vertical="center"/>
    </xf>
    <xf numFmtId="0" fontId="75" fillId="22" borderId="0" applyNumberFormat="0" applyBorder="0" applyAlignment="0" applyProtection="0">
      <alignment vertical="center"/>
    </xf>
    <xf numFmtId="0" fontId="76" fillId="23" borderId="0" applyNumberFormat="0" applyBorder="0" applyAlignment="0" applyProtection="0">
      <alignment vertical="center"/>
    </xf>
    <xf numFmtId="0" fontId="77" fillId="24" borderId="0" applyNumberFormat="0" applyBorder="0" applyAlignment="0" applyProtection="0">
      <alignment vertical="center"/>
    </xf>
    <xf numFmtId="0" fontId="78" fillId="25" borderId="0" applyNumberFormat="0" applyBorder="0" applyAlignment="0" applyProtection="0">
      <alignment vertical="center"/>
    </xf>
    <xf numFmtId="0" fontId="79" fillId="26" borderId="0" applyNumberFormat="0" applyBorder="0" applyAlignment="0" applyProtection="0">
      <alignment vertical="center"/>
    </xf>
    <xf numFmtId="0" fontId="79" fillId="27" borderId="0" applyNumberFormat="0" applyBorder="0" applyAlignment="0" applyProtection="0">
      <alignment vertical="center"/>
    </xf>
    <xf numFmtId="0" fontId="78" fillId="28" borderId="0" applyNumberFormat="0" applyBorder="0" applyAlignment="0" applyProtection="0">
      <alignment vertical="center"/>
    </xf>
    <xf numFmtId="0" fontId="78" fillId="29" borderId="0" applyNumberFormat="0" applyBorder="0" applyAlignment="0" applyProtection="0">
      <alignment vertical="center"/>
    </xf>
    <xf numFmtId="0" fontId="79" fillId="30" borderId="0" applyNumberFormat="0" applyBorder="0" applyAlignment="0" applyProtection="0">
      <alignment vertical="center"/>
    </xf>
    <xf numFmtId="0" fontId="79" fillId="31" borderId="0" applyNumberFormat="0" applyBorder="0" applyAlignment="0" applyProtection="0">
      <alignment vertical="center"/>
    </xf>
    <xf numFmtId="0" fontId="78" fillId="32" borderId="0" applyNumberFormat="0" applyBorder="0" applyAlignment="0" applyProtection="0">
      <alignment vertical="center"/>
    </xf>
    <xf numFmtId="0" fontId="80" fillId="33" borderId="0" applyNumberFormat="0" applyBorder="0" applyAlignment="0" applyProtection="0"/>
    <xf numFmtId="0" fontId="79" fillId="34" borderId="0" applyNumberFormat="0" applyBorder="0" applyAlignment="0" applyProtection="0">
      <alignment vertical="center"/>
    </xf>
    <xf numFmtId="0" fontId="79" fillId="35" borderId="0" applyNumberFormat="0" applyBorder="0" applyAlignment="0" applyProtection="0">
      <alignment vertical="center"/>
    </xf>
    <xf numFmtId="0" fontId="78" fillId="36" borderId="0" applyNumberFormat="0" applyBorder="0" applyAlignment="0" applyProtection="0">
      <alignment vertical="center"/>
    </xf>
    <xf numFmtId="0" fontId="78" fillId="37" borderId="0" applyNumberFormat="0" applyBorder="0" applyAlignment="0" applyProtection="0">
      <alignment vertical="center"/>
    </xf>
    <xf numFmtId="0" fontId="79" fillId="38" borderId="0" applyNumberFormat="0" applyBorder="0" applyAlignment="0" applyProtection="0">
      <alignment vertical="center"/>
    </xf>
    <xf numFmtId="0" fontId="79" fillId="39" borderId="0" applyNumberFormat="0" applyBorder="0" applyAlignment="0" applyProtection="0">
      <alignment vertical="center"/>
    </xf>
    <xf numFmtId="0" fontId="78" fillId="40" borderId="0" applyNumberFormat="0" applyBorder="0" applyAlignment="0" applyProtection="0">
      <alignment vertical="center"/>
    </xf>
    <xf numFmtId="0" fontId="78" fillId="41" borderId="0" applyNumberFormat="0" applyBorder="0" applyAlignment="0" applyProtection="0">
      <alignment vertical="center"/>
    </xf>
    <xf numFmtId="0" fontId="79" fillId="42" borderId="0" applyNumberFormat="0" applyBorder="0" applyAlignment="0" applyProtection="0">
      <alignment vertical="center"/>
    </xf>
    <xf numFmtId="0" fontId="79" fillId="43" borderId="0" applyNumberFormat="0" applyBorder="0" applyAlignment="0" applyProtection="0">
      <alignment vertical="center"/>
    </xf>
    <xf numFmtId="0" fontId="78" fillId="44" borderId="0" applyNumberFormat="0" applyBorder="0" applyAlignment="0" applyProtection="0">
      <alignment vertical="center"/>
    </xf>
    <xf numFmtId="0" fontId="78" fillId="45" borderId="0" applyNumberFormat="0" applyBorder="0" applyAlignment="0" applyProtection="0">
      <alignment vertical="center"/>
    </xf>
    <xf numFmtId="0" fontId="79" fillId="46" borderId="0" applyNumberFormat="0" applyBorder="0" applyAlignment="0" applyProtection="0">
      <alignment vertical="center"/>
    </xf>
    <xf numFmtId="0" fontId="79" fillId="47" borderId="0" applyNumberFormat="0" applyBorder="0" applyAlignment="0" applyProtection="0">
      <alignment vertical="center"/>
    </xf>
    <xf numFmtId="0" fontId="78" fillId="48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81" fillId="0" borderId="0" applyNumberFormat="0" applyFill="0" applyBorder="0" applyAlignment="0" applyProtection="0">
      <alignment vertical="top"/>
      <protection locked="0"/>
    </xf>
    <xf numFmtId="0" fontId="82" fillId="0" borderId="0" applyNumberFormat="0" applyFill="0" applyBorder="0" applyAlignment="0" applyProtection="0"/>
    <xf numFmtId="0" fontId="0" fillId="0" borderId="0"/>
    <xf numFmtId="0" fontId="83" fillId="0" borderId="0"/>
    <xf numFmtId="0" fontId="84" fillId="0" borderId="0"/>
    <xf numFmtId="0" fontId="83" fillId="0" borderId="0"/>
    <xf numFmtId="0" fontId="85" fillId="0" borderId="0"/>
    <xf numFmtId="0" fontId="85" fillId="0" borderId="0"/>
    <xf numFmtId="0" fontId="86" fillId="0" borderId="0">
      <alignment vertical="center"/>
    </xf>
    <xf numFmtId="180" fontId="0" fillId="0" borderId="0" applyFont="0" applyFill="0" applyBorder="0" applyAlignment="0" applyProtection="0"/>
    <xf numFmtId="181" fontId="0" fillId="0" borderId="0" applyFont="0" applyFill="0" applyBorder="0" applyAlignment="0" applyProtection="0"/>
    <xf numFmtId="181" fontId="0" fillId="0" borderId="0" applyFont="0" applyFill="0" applyBorder="0" applyAlignment="0" applyProtection="0"/>
    <xf numFmtId="181" fontId="0" fillId="0" borderId="0" applyFont="0" applyFill="0" applyBorder="0" applyAlignment="0" applyProtection="0"/>
    <xf numFmtId="181" fontId="0" fillId="0" borderId="0" applyFont="0" applyFill="0" applyBorder="0" applyAlignment="0" applyProtection="0"/>
    <xf numFmtId="181" fontId="0" fillId="0" borderId="0" applyFont="0" applyFill="0" applyBorder="0" applyAlignment="0" applyProtection="0"/>
    <xf numFmtId="181" fontId="0" fillId="0" borderId="0" applyFont="0" applyFill="0" applyBorder="0" applyAlignment="0" applyProtection="0"/>
    <xf numFmtId="176" fontId="84" fillId="0" borderId="0" applyFill="0" applyBorder="0" applyAlignment="0" applyProtection="0"/>
    <xf numFmtId="176" fontId="84" fillId="0" borderId="0" applyFill="0" applyBorder="0" applyAlignment="0" applyProtection="0"/>
    <xf numFmtId="176" fontId="84" fillId="0" borderId="0" applyFill="0" applyBorder="0" applyAlignment="0" applyProtection="0"/>
    <xf numFmtId="181" fontId="0" fillId="0" borderId="0" applyFont="0" applyFill="0" applyBorder="0" applyAlignment="0" applyProtection="0"/>
    <xf numFmtId="181" fontId="0" fillId="0" borderId="0" applyFont="0" applyFill="0" applyBorder="0" applyAlignment="0" applyProtection="0"/>
    <xf numFmtId="182" fontId="85" fillId="0" borderId="0"/>
    <xf numFmtId="0" fontId="85" fillId="0" borderId="0"/>
    <xf numFmtId="183" fontId="87" fillId="0" borderId="0"/>
    <xf numFmtId="182" fontId="85" fillId="0" borderId="0"/>
    <xf numFmtId="0" fontId="85" fillId="0" borderId="0"/>
    <xf numFmtId="176" fontId="0" fillId="0" borderId="0" applyFont="0" applyFill="0" applyBorder="0" applyAlignment="0" applyProtection="0"/>
    <xf numFmtId="176" fontId="0" fillId="0" borderId="0" applyFont="0" applyFill="0" applyBorder="0" applyAlignment="0" applyProtection="0"/>
    <xf numFmtId="176" fontId="0" fillId="0" borderId="0" applyFont="0" applyFill="0" applyBorder="0" applyAlignment="0" applyProtection="0"/>
    <xf numFmtId="176" fontId="0" fillId="0" borderId="0" applyFont="0" applyFill="0" applyBorder="0" applyAlignment="0" applyProtection="0"/>
    <xf numFmtId="176" fontId="0" fillId="0" borderId="0" applyFont="0" applyFill="0" applyBorder="0" applyAlignment="0" applyProtection="0"/>
    <xf numFmtId="176" fontId="0" fillId="0" borderId="0" applyFont="0" applyFill="0" applyBorder="0" applyAlignment="0" applyProtection="0"/>
    <xf numFmtId="181" fontId="0" fillId="0" borderId="0" applyFont="0" applyFill="0" applyBorder="0" applyAlignment="0" applyProtection="0"/>
    <xf numFmtId="181" fontId="0" fillId="0" borderId="0" applyFont="0" applyFill="0" applyBorder="0" applyAlignment="0" applyProtection="0"/>
    <xf numFmtId="176" fontId="0" fillId="0" borderId="0" applyFont="0" applyFill="0" applyBorder="0" applyAlignment="0" applyProtection="0"/>
    <xf numFmtId="176" fontId="0" fillId="0" borderId="0" applyFont="0" applyFill="0" applyBorder="0" applyAlignment="0" applyProtection="0"/>
    <xf numFmtId="176" fontId="0" fillId="0" borderId="0" applyFont="0" applyFill="0" applyBorder="0" applyAlignment="0" applyProtection="0"/>
    <xf numFmtId="176" fontId="0" fillId="0" borderId="0" applyFont="0" applyFill="0" applyBorder="0" applyAlignment="0" applyProtection="0"/>
    <xf numFmtId="176" fontId="0" fillId="0" borderId="0" applyFont="0" applyFill="0" applyBorder="0" applyAlignment="0" applyProtection="0"/>
    <xf numFmtId="176" fontId="0" fillId="0" borderId="0" applyFont="0" applyFill="0" applyBorder="0" applyAlignment="0" applyProtection="0"/>
    <xf numFmtId="176" fontId="84" fillId="0" borderId="0" applyFill="0" applyBorder="0" applyAlignment="0" applyProtection="0"/>
    <xf numFmtId="176" fontId="84" fillId="0" borderId="0" applyFill="0" applyBorder="0" applyAlignment="0" applyProtection="0"/>
    <xf numFmtId="181" fontId="0" fillId="0" borderId="0" applyFont="0" applyFill="0" applyBorder="0" applyAlignment="0" applyProtection="0"/>
    <xf numFmtId="176" fontId="0" fillId="0" borderId="0" applyFont="0" applyFill="0" applyBorder="0" applyAlignment="0" applyProtection="0"/>
    <xf numFmtId="176" fontId="0" fillId="0" borderId="0" applyFont="0" applyFill="0" applyBorder="0" applyAlignment="0" applyProtection="0"/>
    <xf numFmtId="176" fontId="0" fillId="0" borderId="0" applyFont="0" applyFill="0" applyBorder="0" applyAlignment="0" applyProtection="0"/>
    <xf numFmtId="176" fontId="0" fillId="0" borderId="0" applyFont="0" applyFill="0" applyBorder="0" applyAlignment="0" applyProtection="0"/>
    <xf numFmtId="176" fontId="0" fillId="0" borderId="0" applyFont="0" applyFill="0" applyBorder="0" applyAlignment="0" applyProtection="0"/>
    <xf numFmtId="176" fontId="0" fillId="0" borderId="0" applyFont="0" applyFill="0" applyBorder="0" applyAlignment="0" applyProtection="0"/>
    <xf numFmtId="181" fontId="0" fillId="0" borderId="0" applyFont="0" applyFill="0" applyBorder="0" applyAlignment="0" applyProtection="0"/>
    <xf numFmtId="181" fontId="0" fillId="0" borderId="0" applyFont="0" applyFill="0" applyBorder="0" applyAlignment="0" applyProtection="0"/>
    <xf numFmtId="176" fontId="0" fillId="0" borderId="0" applyFont="0" applyFill="0" applyBorder="0" applyAlignment="0" applyProtection="0"/>
    <xf numFmtId="176" fontId="0" fillId="0" borderId="0" applyFont="0" applyFill="0" applyBorder="0" applyAlignment="0" applyProtection="0"/>
    <xf numFmtId="176" fontId="0" fillId="0" borderId="0" applyFont="0" applyFill="0" applyBorder="0" applyAlignment="0" applyProtection="0"/>
    <xf numFmtId="181" fontId="0" fillId="0" borderId="0" applyFont="0" applyFill="0" applyBorder="0" applyAlignment="0" applyProtection="0"/>
    <xf numFmtId="181" fontId="0" fillId="0" borderId="0" applyFont="0" applyFill="0" applyBorder="0" applyAlignment="0" applyProtection="0"/>
    <xf numFmtId="181" fontId="0" fillId="0" borderId="0" applyFont="0" applyFill="0" applyBorder="0" applyAlignment="0" applyProtection="0"/>
    <xf numFmtId="181" fontId="0" fillId="0" borderId="0" applyFont="0" applyFill="0" applyBorder="0" applyAlignment="0" applyProtection="0"/>
    <xf numFmtId="181" fontId="0" fillId="0" borderId="0" applyFont="0" applyFill="0" applyBorder="0" applyAlignment="0" applyProtection="0"/>
    <xf numFmtId="181" fontId="0" fillId="0" borderId="0" applyFont="0" applyFill="0" applyBorder="0" applyAlignment="0" applyProtection="0"/>
  </cellStyleXfs>
  <cellXfs count="48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textRotation="90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textRotation="90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left" vertical="center" wrapText="1"/>
    </xf>
    <xf numFmtId="0" fontId="6" fillId="0" borderId="14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5" fillId="3" borderId="16" xfId="0" applyFont="1" applyFill="1" applyBorder="1" applyAlignment="1">
      <alignment horizontal="center" vertical="center" wrapText="1"/>
    </xf>
    <xf numFmtId="0" fontId="5" fillId="3" borderId="17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18" xfId="0" applyFont="1" applyFill="1" applyBorder="1" applyAlignment="1">
      <alignment horizontal="center" vertical="center" wrapText="1"/>
    </xf>
    <xf numFmtId="0" fontId="5" fillId="3" borderId="19" xfId="0" applyFont="1" applyFill="1" applyBorder="1" applyAlignment="1">
      <alignment horizontal="center" vertical="center" wrapText="1"/>
    </xf>
    <xf numFmtId="0" fontId="5" fillId="3" borderId="20" xfId="0" applyFont="1" applyFill="1" applyBorder="1" applyAlignment="1">
      <alignment horizontal="center" vertical="center" wrapText="1"/>
    </xf>
    <xf numFmtId="0" fontId="6" fillId="0" borderId="13" xfId="1" applyNumberFormat="1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3" borderId="21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textRotation="90" wrapText="1"/>
    </xf>
    <xf numFmtId="0" fontId="10" fillId="2" borderId="8" xfId="0" applyFont="1" applyFill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 textRotation="90" wrapText="1"/>
    </xf>
    <xf numFmtId="0" fontId="10" fillId="2" borderId="10" xfId="0" applyFont="1" applyFill="1" applyBorder="1" applyAlignment="1">
      <alignment horizontal="center" vertical="center" wrapText="1"/>
    </xf>
    <xf numFmtId="0" fontId="10" fillId="3" borderId="20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0" fillId="2" borderId="12" xfId="0" applyFont="1" applyFill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11" fillId="0" borderId="13" xfId="0" applyFont="1" applyFill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12" fillId="0" borderId="0" xfId="0" applyFont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3" fillId="4" borderId="22" xfId="0" applyFont="1" applyFill="1" applyBorder="1" applyAlignment="1">
      <alignment horizontal="center"/>
    </xf>
    <xf numFmtId="0" fontId="3" fillId="4" borderId="15" xfId="0" applyFont="1" applyFill="1" applyBorder="1" applyAlignment="1">
      <alignment horizontal="center"/>
    </xf>
    <xf numFmtId="0" fontId="13" fillId="4" borderId="13" xfId="0" applyFont="1" applyFill="1" applyBorder="1" applyAlignment="1">
      <alignment horizontal="center" vertical="center"/>
    </xf>
    <xf numFmtId="0" fontId="3" fillId="0" borderId="0" xfId="0" applyFont="1"/>
    <xf numFmtId="0" fontId="14" fillId="0" borderId="0" xfId="0" applyFont="1"/>
    <xf numFmtId="0" fontId="3" fillId="0" borderId="0" xfId="0" applyFont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5" fillId="0" borderId="0" xfId="33" applyFont="1" applyFill="1" applyAlignment="1">
      <alignment horizontal="center" vertical="center" wrapText="1"/>
    </xf>
    <xf numFmtId="184" fontId="12" fillId="0" borderId="13" xfId="0" applyNumberFormat="1" applyFont="1" applyBorder="1" applyAlignment="1">
      <alignment horizontal="center" vertical="center"/>
    </xf>
    <xf numFmtId="184" fontId="13" fillId="4" borderId="13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top" wrapText="1"/>
    </xf>
    <xf numFmtId="0" fontId="8" fillId="2" borderId="8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24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/>
    </xf>
    <xf numFmtId="0" fontId="16" fillId="2" borderId="7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8" fillId="2" borderId="25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/>
    </xf>
    <xf numFmtId="0" fontId="17" fillId="0" borderId="14" xfId="0" applyFont="1" applyBorder="1" applyAlignment="1">
      <alignment horizontal="left"/>
    </xf>
    <xf numFmtId="0" fontId="17" fillId="0" borderId="13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9" fillId="0" borderId="13" xfId="0" applyFont="1" applyBorder="1"/>
    <xf numFmtId="0" fontId="19" fillId="0" borderId="15" xfId="0" applyFont="1" applyBorder="1" applyAlignment="1">
      <alignment horizontal="center"/>
    </xf>
    <xf numFmtId="0" fontId="8" fillId="2" borderId="8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17" fillId="0" borderId="27" xfId="0" applyFont="1" applyBorder="1" applyAlignment="1">
      <alignment horizontal="center" vertical="center"/>
    </xf>
    <xf numFmtId="0" fontId="20" fillId="0" borderId="13" xfId="0" applyFont="1" applyBorder="1" applyAlignment="1">
      <alignment horizontal="center" vertical="center" wrapText="1"/>
    </xf>
    <xf numFmtId="2" fontId="18" fillId="0" borderId="13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wrapText="1"/>
    </xf>
    <xf numFmtId="0" fontId="21" fillId="2" borderId="13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 wrapText="1" indent="1"/>
    </xf>
    <xf numFmtId="0" fontId="22" fillId="2" borderId="13" xfId="0" applyFont="1" applyFill="1" applyBorder="1" applyAlignment="1">
      <alignment horizontal="center" vertical="center"/>
    </xf>
    <xf numFmtId="0" fontId="11" fillId="0" borderId="13" xfId="0" applyFont="1" applyBorder="1" applyAlignment="1">
      <alignment horizontal="center"/>
    </xf>
    <xf numFmtId="0" fontId="11" fillId="0" borderId="13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/>
    </xf>
    <xf numFmtId="0" fontId="2" fillId="0" borderId="13" xfId="0" applyFont="1" applyBorder="1"/>
    <xf numFmtId="0" fontId="2" fillId="0" borderId="13" xfId="0" applyFont="1" applyBorder="1" applyAlignment="1">
      <alignment horizontal="center" vertical="center"/>
    </xf>
    <xf numFmtId="0" fontId="2" fillId="5" borderId="13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23" fillId="2" borderId="13" xfId="0" applyFont="1" applyFill="1" applyBorder="1" applyAlignment="1">
      <alignment horizontal="center" vertical="center" wrapText="1"/>
    </xf>
    <xf numFmtId="0" fontId="23" fillId="2" borderId="13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center" vertical="center" wrapText="1"/>
    </xf>
    <xf numFmtId="0" fontId="4" fillId="0" borderId="0" xfId="0" applyFont="1" applyAlignment="1" applyProtection="1">
      <alignment horizontal="center"/>
      <protection locked="0"/>
    </xf>
    <xf numFmtId="0" fontId="24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8" fillId="0" borderId="0" xfId="0" applyFont="1" applyAlignment="1">
      <alignment vertical="center"/>
    </xf>
    <xf numFmtId="0" fontId="6" fillId="0" borderId="0" xfId="0" applyFont="1" applyAlignment="1">
      <alignment horizontal="center"/>
    </xf>
    <xf numFmtId="0" fontId="5" fillId="2" borderId="13" xfId="0" applyFont="1" applyFill="1" applyBorder="1" applyAlignment="1">
      <alignment horizontal="center"/>
    </xf>
    <xf numFmtId="0" fontId="25" fillId="2" borderId="13" xfId="0" applyFont="1" applyFill="1" applyBorder="1" applyAlignment="1">
      <alignment horizontal="center" vertical="center"/>
    </xf>
    <xf numFmtId="0" fontId="25" fillId="2" borderId="13" xfId="0" applyFont="1" applyFill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25" fillId="0" borderId="13" xfId="0" applyFont="1" applyBorder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26" fillId="0" borderId="13" xfId="6" applyFont="1" applyBorder="1" applyAlignment="1">
      <alignment horizontal="center" vertical="center" wrapText="1"/>
    </xf>
    <xf numFmtId="0" fontId="27" fillId="0" borderId="13" xfId="6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26" fillId="0" borderId="13" xfId="6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/>
    </xf>
    <xf numFmtId="0" fontId="0" fillId="0" borderId="13" xfId="0" applyBorder="1"/>
    <xf numFmtId="0" fontId="28" fillId="0" borderId="13" xfId="0" applyFont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4" fillId="0" borderId="0" xfId="0" applyFont="1" applyAlignment="1">
      <alignment horizontal="right"/>
    </xf>
    <xf numFmtId="0" fontId="6" fillId="0" borderId="0" xfId="0" applyFont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textRotation="90" wrapText="1"/>
    </xf>
    <xf numFmtId="0" fontId="6" fillId="2" borderId="13" xfId="0" applyFont="1" applyFill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 wrapText="1"/>
    </xf>
    <xf numFmtId="0" fontId="11" fillId="6" borderId="27" xfId="0" applyFont="1" applyFill="1" applyBorder="1" applyAlignment="1">
      <alignment horizontal="center" vertical="center" wrapText="1"/>
    </xf>
    <xf numFmtId="0" fontId="11" fillId="5" borderId="27" xfId="0" applyFont="1" applyFill="1" applyBorder="1" applyAlignment="1">
      <alignment horizontal="center" vertical="center" wrapText="1"/>
    </xf>
    <xf numFmtId="0" fontId="11" fillId="6" borderId="11" xfId="0" applyFont="1" applyFill="1" applyBorder="1" applyAlignment="1">
      <alignment horizontal="center" vertical="center" wrapText="1"/>
    </xf>
    <xf numFmtId="0" fontId="11" fillId="6" borderId="13" xfId="0" applyFont="1" applyFill="1" applyBorder="1" applyAlignment="1">
      <alignment horizontal="center" vertical="center" wrapText="1"/>
    </xf>
    <xf numFmtId="0" fontId="29" fillId="6" borderId="13" xfId="0" applyFont="1" applyFill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30" fillId="0" borderId="29" xfId="0" applyFont="1" applyBorder="1" applyAlignment="1">
      <alignment horizontal="center" vertical="center" wrapText="1"/>
    </xf>
    <xf numFmtId="0" fontId="30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29" fillId="6" borderId="0" xfId="0" applyFont="1" applyFill="1" applyBorder="1" applyAlignment="1">
      <alignment horizontal="center" vertical="center" wrapText="1"/>
    </xf>
    <xf numFmtId="0" fontId="11" fillId="6" borderId="0" xfId="0" applyFont="1" applyFill="1" applyBorder="1" applyAlignment="1">
      <alignment horizontal="center" vertical="center" wrapText="1"/>
    </xf>
    <xf numFmtId="0" fontId="31" fillId="0" borderId="0" xfId="0" applyFont="1"/>
    <xf numFmtId="0" fontId="32" fillId="0" borderId="0" xfId="0" applyFont="1"/>
    <xf numFmtId="0" fontId="8" fillId="0" borderId="15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/>
    </xf>
    <xf numFmtId="0" fontId="5" fillId="2" borderId="13" xfId="0" applyFont="1" applyFill="1" applyBorder="1" applyAlignment="1">
      <alignment horizontal="center" vertical="center" textRotation="90" wrapText="1"/>
    </xf>
    <xf numFmtId="0" fontId="5" fillId="2" borderId="13" xfId="0" applyFont="1" applyFill="1" applyBorder="1" applyAlignment="1">
      <alignment vertical="center" textRotation="90" wrapText="1"/>
    </xf>
    <xf numFmtId="0" fontId="6" fillId="5" borderId="13" xfId="0" applyFont="1" applyFill="1" applyBorder="1" applyAlignment="1">
      <alignment horizontal="center" vertical="center"/>
    </xf>
    <xf numFmtId="0" fontId="6" fillId="5" borderId="27" xfId="0" applyFont="1" applyFill="1" applyBorder="1" applyAlignment="1">
      <alignment horizontal="center" vertical="center" wrapText="1"/>
    </xf>
    <xf numFmtId="0" fontId="6" fillId="5" borderId="13" xfId="0" applyFont="1" applyFill="1" applyBorder="1" applyAlignment="1">
      <alignment horizontal="center" vertical="center" wrapText="1"/>
    </xf>
    <xf numFmtId="0" fontId="7" fillId="5" borderId="13" xfId="0" applyFont="1" applyFill="1" applyBorder="1" applyAlignment="1">
      <alignment horizontal="center" vertical="center" wrapText="1"/>
    </xf>
    <xf numFmtId="0" fontId="33" fillId="7" borderId="30" xfId="0" applyFont="1" applyFill="1" applyBorder="1" applyAlignment="1">
      <alignment horizontal="center" vertical="center" wrapText="1"/>
    </xf>
    <xf numFmtId="0" fontId="34" fillId="0" borderId="0" xfId="0" applyFont="1"/>
    <xf numFmtId="0" fontId="35" fillId="0" borderId="0" xfId="0" applyFont="1"/>
    <xf numFmtId="0" fontId="0" fillId="0" borderId="0" xfId="0" applyAlignment="1">
      <alignment horizontal="right"/>
    </xf>
    <xf numFmtId="0" fontId="4" fillId="0" borderId="0" xfId="0" applyFont="1" applyAlignment="1">
      <alignment horizontal="center"/>
    </xf>
    <xf numFmtId="0" fontId="0" fillId="0" borderId="0" xfId="0" applyProtection="1">
      <protection locked="0"/>
    </xf>
    <xf numFmtId="0" fontId="36" fillId="0" borderId="0" xfId="0" applyFont="1" applyAlignment="1" applyProtection="1">
      <alignment horizontal="center" vertical="center" wrapText="1"/>
      <protection locked="0"/>
    </xf>
    <xf numFmtId="0" fontId="37" fillId="0" borderId="0" xfId="0" applyFont="1" applyProtection="1">
      <protection locked="0"/>
    </xf>
    <xf numFmtId="0" fontId="36" fillId="2" borderId="13" xfId="0" applyFont="1" applyFill="1" applyBorder="1" applyAlignment="1">
      <alignment horizontal="center" vertical="center" wrapText="1"/>
    </xf>
    <xf numFmtId="0" fontId="38" fillId="2" borderId="13" xfId="0" applyFont="1" applyFill="1" applyBorder="1" applyAlignment="1">
      <alignment horizontal="left" vertical="center" wrapText="1"/>
    </xf>
    <xf numFmtId="0" fontId="36" fillId="2" borderId="13" xfId="0" applyFont="1" applyFill="1" applyBorder="1" applyAlignment="1">
      <alignment horizontal="center" vertical="center" textRotation="90" wrapText="1"/>
    </xf>
    <xf numFmtId="0" fontId="39" fillId="2" borderId="13" xfId="0" applyFont="1" applyFill="1" applyBorder="1" applyAlignment="1">
      <alignment horizontal="center" vertical="center" wrapText="1"/>
    </xf>
    <xf numFmtId="0" fontId="36" fillId="8" borderId="13" xfId="0" applyFont="1" applyFill="1" applyBorder="1" applyAlignment="1">
      <alignment horizontal="center" vertical="center" wrapText="1"/>
    </xf>
    <xf numFmtId="0" fontId="36" fillId="8" borderId="13" xfId="0" applyFont="1" applyFill="1" applyBorder="1" applyAlignment="1">
      <alignment vertical="center" wrapText="1"/>
    </xf>
    <xf numFmtId="0" fontId="39" fillId="8" borderId="13" xfId="0" applyFont="1" applyFill="1" applyBorder="1" applyAlignment="1">
      <alignment horizontal="center" vertical="center" wrapText="1"/>
    </xf>
    <xf numFmtId="0" fontId="36" fillId="5" borderId="13" xfId="0" applyFont="1" applyFill="1" applyBorder="1" applyAlignment="1">
      <alignment horizontal="center" vertical="center"/>
    </xf>
    <xf numFmtId="0" fontId="40" fillId="5" borderId="13" xfId="0" applyFont="1" applyFill="1" applyBorder="1" applyAlignment="1">
      <alignment vertical="center"/>
    </xf>
    <xf numFmtId="0" fontId="40" fillId="5" borderId="13" xfId="0" applyFont="1" applyFill="1" applyBorder="1" applyAlignment="1">
      <alignment horizontal="center" vertical="center"/>
    </xf>
    <xf numFmtId="0" fontId="41" fillId="5" borderId="13" xfId="0" applyFont="1" applyFill="1" applyBorder="1" applyAlignment="1">
      <alignment horizontal="center" vertical="center" wrapText="1"/>
    </xf>
    <xf numFmtId="0" fontId="38" fillId="5" borderId="13" xfId="0" applyFont="1" applyFill="1" applyBorder="1" applyAlignment="1" applyProtection="1">
      <alignment horizontal="center" vertical="center"/>
      <protection locked="0"/>
    </xf>
    <xf numFmtId="0" fontId="38" fillId="5" borderId="13" xfId="0" applyFont="1" applyFill="1" applyBorder="1" applyAlignment="1" applyProtection="1">
      <alignment vertical="center"/>
      <protection locked="0"/>
    </xf>
    <xf numFmtId="0" fontId="40" fillId="5" borderId="13" xfId="0" applyFont="1" applyFill="1" applyBorder="1" applyAlignment="1" applyProtection="1">
      <alignment horizontal="center" vertical="center"/>
      <protection locked="0"/>
    </xf>
    <xf numFmtId="0" fontId="39" fillId="5" borderId="13" xfId="0" applyFont="1" applyFill="1" applyBorder="1" applyAlignment="1">
      <alignment horizontal="center" vertical="center"/>
    </xf>
    <xf numFmtId="0" fontId="36" fillId="8" borderId="13" xfId="0" applyFont="1" applyFill="1" applyBorder="1" applyAlignment="1">
      <alignment horizontal="center" vertical="center"/>
    </xf>
    <xf numFmtId="0" fontId="38" fillId="5" borderId="13" xfId="0" applyFont="1" applyFill="1" applyBorder="1" applyAlignment="1">
      <alignment vertical="center"/>
    </xf>
    <xf numFmtId="0" fontId="38" fillId="5" borderId="13" xfId="0" applyFont="1" applyFill="1" applyBorder="1" applyAlignment="1">
      <alignment horizontal="center" vertical="center"/>
    </xf>
    <xf numFmtId="0" fontId="40" fillId="5" borderId="13" xfId="0" applyFont="1" applyFill="1" applyBorder="1" applyAlignment="1" applyProtection="1">
      <alignment vertical="center"/>
      <protection locked="0"/>
    </xf>
    <xf numFmtId="0" fontId="38" fillId="5" borderId="13" xfId="0" applyFont="1" applyFill="1" applyBorder="1" applyAlignment="1" applyProtection="1">
      <alignment vertical="center" wrapText="1"/>
      <protection locked="0"/>
    </xf>
    <xf numFmtId="0" fontId="38" fillId="5" borderId="13" xfId="0" applyFont="1" applyFill="1" applyBorder="1" applyAlignment="1" applyProtection="1">
      <alignment horizontal="center" vertical="center" wrapText="1"/>
      <protection locked="0"/>
    </xf>
    <xf numFmtId="0" fontId="40" fillId="5" borderId="13" xfId="0" applyFont="1" applyFill="1" applyBorder="1" applyAlignment="1" applyProtection="1">
      <alignment vertical="center" wrapText="1"/>
      <protection locked="0"/>
    </xf>
    <xf numFmtId="0" fontId="36" fillId="8" borderId="13" xfId="0" applyFont="1" applyFill="1" applyBorder="1" applyAlignment="1" applyProtection="1">
      <alignment horizontal="center" vertical="center"/>
      <protection locked="0"/>
    </xf>
    <xf numFmtId="0" fontId="36" fillId="8" borderId="13" xfId="0" applyFont="1" applyFill="1" applyBorder="1" applyAlignment="1" applyProtection="1">
      <alignment vertical="center" wrapText="1"/>
      <protection locked="0"/>
    </xf>
    <xf numFmtId="0" fontId="36" fillId="8" borderId="13" xfId="0" applyFont="1" applyFill="1" applyBorder="1" applyAlignment="1" applyProtection="1">
      <alignment horizontal="center" vertical="center" wrapText="1"/>
      <protection locked="0"/>
    </xf>
    <xf numFmtId="0" fontId="42" fillId="8" borderId="13" xfId="0" applyFont="1" applyFill="1" applyBorder="1" applyAlignment="1" applyProtection="1">
      <alignment vertical="center" wrapText="1"/>
      <protection locked="0"/>
    </xf>
    <xf numFmtId="0" fontId="36" fillId="5" borderId="13" xfId="0" applyFont="1" applyFill="1" applyBorder="1" applyAlignment="1">
      <alignment vertical="center"/>
    </xf>
    <xf numFmtId="0" fontId="43" fillId="0" borderId="0" xfId="0" applyFont="1" applyAlignment="1" applyProtection="1">
      <alignment horizontal="center" vertical="center" wrapText="1"/>
      <protection locked="0"/>
    </xf>
    <xf numFmtId="0" fontId="37" fillId="0" borderId="0" xfId="0" applyFont="1"/>
    <xf numFmtId="0" fontId="36" fillId="0" borderId="0" xfId="0" applyFont="1"/>
    <xf numFmtId="0" fontId="42" fillId="5" borderId="13" xfId="0" applyFont="1" applyFill="1" applyBorder="1" applyAlignment="1">
      <alignment horizontal="center" vertical="center"/>
    </xf>
    <xf numFmtId="0" fontId="44" fillId="8" borderId="13" xfId="0" applyFont="1" applyFill="1" applyBorder="1" applyAlignment="1">
      <alignment horizontal="center" vertical="center"/>
    </xf>
    <xf numFmtId="0" fontId="39" fillId="8" borderId="13" xfId="0" applyFont="1" applyFill="1" applyBorder="1" applyAlignment="1">
      <alignment horizontal="center" vertical="center"/>
    </xf>
    <xf numFmtId="0" fontId="6" fillId="0" borderId="0" xfId="0" applyFont="1" applyAlignment="1" applyProtection="1">
      <alignment horizontal="center"/>
      <protection locked="0"/>
    </xf>
    <xf numFmtId="0" fontId="36" fillId="0" borderId="0" xfId="0" applyFont="1" applyAlignment="1" applyProtection="1">
      <alignment horizontal="right"/>
      <protection locked="0"/>
    </xf>
    <xf numFmtId="0" fontId="36" fillId="2" borderId="13" xfId="0" applyFont="1" applyFill="1" applyBorder="1" applyAlignment="1">
      <alignment horizontal="center" wrapText="1"/>
    </xf>
    <xf numFmtId="0" fontId="38" fillId="2" borderId="13" xfId="0" applyFont="1" applyFill="1" applyBorder="1" applyAlignment="1">
      <alignment vertical="center" wrapText="1"/>
    </xf>
    <xf numFmtId="0" fontId="36" fillId="2" borderId="13" xfId="0" applyFont="1" applyFill="1" applyBorder="1" applyAlignment="1">
      <alignment horizontal="center" textRotation="90"/>
    </xf>
    <xf numFmtId="0" fontId="36" fillId="2" borderId="13" xfId="0" applyFont="1" applyFill="1" applyBorder="1" applyAlignment="1">
      <alignment horizontal="center" textRotation="90" wrapText="1"/>
    </xf>
    <xf numFmtId="0" fontId="39" fillId="2" borderId="13" xfId="0" applyFont="1" applyFill="1" applyBorder="1" applyAlignment="1">
      <alignment horizontal="center"/>
    </xf>
    <xf numFmtId="0" fontId="42" fillId="5" borderId="13" xfId="0" applyFont="1" applyFill="1" applyBorder="1"/>
    <xf numFmtId="0" fontId="36" fillId="5" borderId="13" xfId="0" applyFont="1" applyFill="1" applyBorder="1" applyAlignment="1" applyProtection="1">
      <alignment horizontal="center"/>
      <protection locked="0"/>
    </xf>
    <xf numFmtId="0" fontId="36" fillId="5" borderId="13" xfId="0" applyFont="1" applyFill="1" applyBorder="1" applyAlignment="1" applyProtection="1">
      <alignment horizontal="center" vertical="center"/>
      <protection locked="0"/>
    </xf>
    <xf numFmtId="0" fontId="36" fillId="5" borderId="13" xfId="0" applyFont="1" applyFill="1" applyBorder="1" applyProtection="1">
      <protection locked="0"/>
    </xf>
    <xf numFmtId="0" fontId="36" fillId="5" borderId="13" xfId="0" applyFont="1" applyFill="1" applyBorder="1"/>
    <xf numFmtId="0" fontId="39" fillId="5" borderId="13" xfId="0" applyFont="1" applyFill="1" applyBorder="1" applyAlignment="1" applyProtection="1">
      <alignment horizontal="center" vertical="center"/>
      <protection locked="0"/>
    </xf>
    <xf numFmtId="0" fontId="39" fillId="8" borderId="13" xfId="0" applyFont="1" applyFill="1" applyBorder="1" applyAlignment="1" applyProtection="1">
      <alignment horizontal="center" vertical="center"/>
      <protection locked="0"/>
    </xf>
    <xf numFmtId="0" fontId="36" fillId="2" borderId="1" xfId="0" applyFont="1" applyFill="1" applyBorder="1" applyAlignment="1">
      <alignment horizontal="center" vertical="center"/>
    </xf>
    <xf numFmtId="0" fontId="36" fillId="2" borderId="11" xfId="0" applyFont="1" applyFill="1" applyBorder="1" applyAlignment="1">
      <alignment horizontal="center" vertical="center"/>
    </xf>
    <xf numFmtId="0" fontId="40" fillId="5" borderId="13" xfId="0" applyFont="1" applyFill="1" applyBorder="1"/>
    <xf numFmtId="0" fontId="36" fillId="0" borderId="13" xfId="0" applyFont="1" applyBorder="1" applyAlignment="1">
      <alignment horizontal="center" vertical="center"/>
    </xf>
    <xf numFmtId="0" fontId="2" fillId="0" borderId="0" xfId="0" applyFont="1" applyAlignment="1">
      <alignment horizontal="right"/>
    </xf>
    <xf numFmtId="0" fontId="4" fillId="9" borderId="13" xfId="0" applyFont="1" applyFill="1" applyBorder="1" applyAlignment="1">
      <alignment horizontal="center" vertical="center"/>
    </xf>
    <xf numFmtId="0" fontId="4" fillId="9" borderId="13" xfId="0" applyFont="1" applyFill="1" applyBorder="1" applyAlignment="1">
      <alignment horizontal="center" vertical="center" wrapText="1"/>
    </xf>
    <xf numFmtId="0" fontId="4" fillId="9" borderId="1" xfId="0" applyFont="1" applyFill="1" applyBorder="1" applyAlignment="1">
      <alignment horizontal="center" vertical="center" wrapText="1"/>
    </xf>
    <xf numFmtId="0" fontId="2" fillId="9" borderId="13" xfId="0" applyFont="1" applyFill="1" applyBorder="1" applyAlignment="1">
      <alignment horizontal="center" vertical="center" wrapText="1"/>
    </xf>
    <xf numFmtId="0" fontId="4" fillId="9" borderId="11" xfId="0" applyFont="1" applyFill="1" applyBorder="1" applyAlignment="1">
      <alignment horizontal="center" vertical="center" wrapText="1"/>
    </xf>
    <xf numFmtId="0" fontId="45" fillId="9" borderId="13" xfId="0" applyFont="1" applyFill="1" applyBorder="1" applyAlignment="1">
      <alignment horizontal="center" vertical="center"/>
    </xf>
    <xf numFmtId="0" fontId="45" fillId="9" borderId="13" xfId="0" applyFont="1" applyFill="1" applyBorder="1" applyAlignment="1">
      <alignment horizontal="center" vertical="center" wrapText="1"/>
    </xf>
    <xf numFmtId="0" fontId="4" fillId="5" borderId="13" xfId="0" applyFont="1" applyFill="1" applyBorder="1" applyAlignment="1">
      <alignment horizontal="center" vertical="center"/>
    </xf>
    <xf numFmtId="0" fontId="4" fillId="5" borderId="13" xfId="0" applyFont="1" applyFill="1" applyBorder="1" applyAlignment="1">
      <alignment horizontal="left" vertical="center" wrapText="1"/>
    </xf>
    <xf numFmtId="0" fontId="11" fillId="5" borderId="13" xfId="0" applyFont="1" applyFill="1" applyBorder="1" applyAlignment="1">
      <alignment horizontal="center" vertical="center" wrapText="1"/>
    </xf>
    <xf numFmtId="0" fontId="46" fillId="10" borderId="13" xfId="0" applyFont="1" applyFill="1" applyBorder="1" applyAlignment="1">
      <alignment horizontal="center" vertical="center" wrapText="1"/>
    </xf>
    <xf numFmtId="0" fontId="4" fillId="5" borderId="13" xfId="0" applyFont="1" applyFill="1" applyBorder="1" applyAlignment="1">
      <alignment horizontal="left" vertical="center"/>
    </xf>
    <xf numFmtId="0" fontId="11" fillId="5" borderId="13" xfId="0" applyFont="1" applyFill="1" applyBorder="1" applyAlignment="1">
      <alignment horizontal="center" vertical="center"/>
    </xf>
    <xf numFmtId="0" fontId="45" fillId="10" borderId="13" xfId="0" applyFont="1" applyFill="1" applyBorder="1" applyAlignment="1">
      <alignment horizontal="center" vertical="center" wrapText="1"/>
    </xf>
    <xf numFmtId="0" fontId="5" fillId="5" borderId="13" xfId="0" applyFont="1" applyFill="1" applyBorder="1" applyAlignment="1">
      <alignment horizontal="center" vertical="center"/>
    </xf>
    <xf numFmtId="49" fontId="4" fillId="10" borderId="13" xfId="0" applyNumberFormat="1" applyFont="1" applyFill="1" applyBorder="1" applyAlignment="1">
      <alignment horizontal="center" vertical="center"/>
    </xf>
    <xf numFmtId="0" fontId="4" fillId="10" borderId="13" xfId="0" applyFont="1" applyFill="1" applyBorder="1" applyAlignment="1">
      <alignment vertical="center" wrapText="1"/>
    </xf>
    <xf numFmtId="0" fontId="25" fillId="10" borderId="13" xfId="0" applyFont="1" applyFill="1" applyBorder="1" applyAlignment="1">
      <alignment horizontal="center" vertical="center"/>
    </xf>
    <xf numFmtId="49" fontId="2" fillId="5" borderId="13" xfId="0" applyNumberFormat="1" applyFont="1" applyFill="1" applyBorder="1" applyAlignment="1">
      <alignment horizontal="center" vertical="center"/>
    </xf>
    <xf numFmtId="0" fontId="2" fillId="5" borderId="13" xfId="0" applyFont="1" applyFill="1" applyBorder="1" applyAlignment="1">
      <alignment vertical="center"/>
    </xf>
    <xf numFmtId="0" fontId="6" fillId="5" borderId="13" xfId="0" applyFont="1" applyFill="1" applyBorder="1" applyAlignment="1">
      <alignment vertical="center"/>
    </xf>
    <xf numFmtId="49" fontId="2" fillId="0" borderId="13" xfId="0" applyNumberFormat="1" applyFont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6" fillId="0" borderId="13" xfId="6" applyFont="1" applyBorder="1" applyAlignment="1" applyProtection="1">
      <alignment horizontal="center" vertical="center" wrapText="1"/>
    </xf>
    <xf numFmtId="0" fontId="7" fillId="0" borderId="13" xfId="6" applyFont="1" applyBorder="1" applyAlignment="1" applyProtection="1">
      <alignment horizontal="center" vertical="center" wrapText="1"/>
    </xf>
    <xf numFmtId="0" fontId="32" fillId="2" borderId="13" xfId="0" applyFont="1" applyFill="1" applyBorder="1" applyAlignment="1">
      <alignment horizontal="center" vertical="center" wrapText="1"/>
    </xf>
    <xf numFmtId="0" fontId="47" fillId="0" borderId="13" xfId="0" applyFont="1" applyBorder="1" applyAlignment="1">
      <alignment horizontal="center" vertical="center" wrapText="1"/>
    </xf>
    <xf numFmtId="185" fontId="2" fillId="0" borderId="13" xfId="0" applyNumberFormat="1" applyFont="1" applyBorder="1" applyAlignment="1">
      <alignment horizontal="center" vertical="center"/>
    </xf>
    <xf numFmtId="0" fontId="33" fillId="0" borderId="13" xfId="0" applyFont="1" applyBorder="1" applyAlignment="1">
      <alignment horizontal="center" vertical="center" wrapText="1"/>
    </xf>
    <xf numFmtId="2" fontId="6" fillId="0" borderId="13" xfId="0" applyNumberFormat="1" applyFont="1" applyBorder="1" applyAlignment="1">
      <alignment horizontal="center" vertical="center" wrapText="1"/>
    </xf>
    <xf numFmtId="2" fontId="2" fillId="0" borderId="13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4" fillId="2" borderId="13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 wrapText="1"/>
    </xf>
    <xf numFmtId="0" fontId="45" fillId="2" borderId="13" xfId="0" applyFont="1" applyFill="1" applyBorder="1" applyAlignment="1">
      <alignment horizontal="center" vertical="center"/>
    </xf>
    <xf numFmtId="0" fontId="5" fillId="11" borderId="13" xfId="0" applyFont="1" applyFill="1" applyBorder="1" applyAlignment="1">
      <alignment horizontal="center" vertical="center"/>
    </xf>
    <xf numFmtId="0" fontId="5" fillId="11" borderId="13" xfId="0" applyFont="1" applyFill="1" applyBorder="1" applyAlignment="1">
      <alignment horizontal="left" vertical="center" wrapText="1"/>
    </xf>
    <xf numFmtId="0" fontId="7" fillId="11" borderId="13" xfId="0" applyFont="1" applyFill="1" applyBorder="1" applyAlignment="1">
      <alignment horizontal="center" vertical="center" wrapText="1"/>
    </xf>
    <xf numFmtId="0" fontId="6" fillId="11" borderId="13" xfId="0" applyFont="1" applyFill="1" applyBorder="1" applyAlignment="1">
      <alignment horizontal="left" vertical="center" wrapText="1"/>
    </xf>
    <xf numFmtId="0" fontId="6" fillId="11" borderId="13" xfId="0" applyFont="1" applyFill="1" applyBorder="1" applyAlignment="1">
      <alignment horizontal="center" vertical="center" wrapText="1"/>
    </xf>
    <xf numFmtId="0" fontId="0" fillId="11" borderId="13" xfId="0" applyFill="1" applyBorder="1"/>
    <xf numFmtId="0" fontId="0" fillId="11" borderId="13" xfId="0" applyFill="1" applyBorder="1" applyAlignment="1">
      <alignment horizontal="center" vertical="center"/>
    </xf>
    <xf numFmtId="49" fontId="6" fillId="0" borderId="13" xfId="0" applyNumberFormat="1" applyFont="1" applyBorder="1" applyAlignment="1">
      <alignment horizontal="center" vertical="center"/>
    </xf>
    <xf numFmtId="0" fontId="6" fillId="0" borderId="13" xfId="0" applyFont="1" applyBorder="1"/>
    <xf numFmtId="0" fontId="7" fillId="0" borderId="13" xfId="0" applyFont="1" applyBorder="1" applyAlignment="1">
      <alignment horizontal="center"/>
    </xf>
    <xf numFmtId="0" fontId="0" fillId="0" borderId="13" xfId="0" applyBorder="1" applyAlignment="1">
      <alignment horizontal="center"/>
    </xf>
    <xf numFmtId="49" fontId="5" fillId="11" borderId="13" xfId="0" applyNumberFormat="1" applyFont="1" applyFill="1" applyBorder="1" applyAlignment="1">
      <alignment horizontal="center" vertical="center"/>
    </xf>
    <xf numFmtId="0" fontId="5" fillId="11" borderId="13" xfId="0" applyFont="1" applyFill="1" applyBorder="1"/>
    <xf numFmtId="0" fontId="48" fillId="11" borderId="13" xfId="0" applyFont="1" applyFill="1" applyBorder="1"/>
    <xf numFmtId="0" fontId="49" fillId="11" borderId="13" xfId="0" applyFont="1" applyFill="1" applyBorder="1"/>
    <xf numFmtId="0" fontId="6" fillId="0" borderId="13" xfId="0" applyFont="1" applyBorder="1" applyAlignment="1">
      <alignment horizontal="left" vertical="center" wrapText="1"/>
    </xf>
    <xf numFmtId="0" fontId="48" fillId="8" borderId="13" xfId="0" applyFont="1" applyFill="1" applyBorder="1" applyAlignment="1">
      <alignment horizontal="left" vertical="center" wrapText="1"/>
    </xf>
    <xf numFmtId="0" fontId="50" fillId="8" borderId="13" xfId="0" applyFont="1" applyFill="1" applyBorder="1" applyAlignment="1">
      <alignment horizontal="center" vertical="center" wrapText="1"/>
    </xf>
    <xf numFmtId="0" fontId="50" fillId="8" borderId="13" xfId="0" applyFont="1" applyFill="1" applyBorder="1"/>
    <xf numFmtId="0" fontId="49" fillId="8" borderId="13" xfId="0" applyFont="1" applyFill="1" applyBorder="1"/>
    <xf numFmtId="0" fontId="48" fillId="0" borderId="13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left" vertical="center" wrapText="1"/>
    </xf>
    <xf numFmtId="0" fontId="0" fillId="8" borderId="13" xfId="0" applyFill="1" applyBorder="1" applyAlignment="1">
      <alignment horizontal="center"/>
    </xf>
    <xf numFmtId="0" fontId="5" fillId="8" borderId="13" xfId="0" applyFont="1" applyFill="1" applyBorder="1" applyAlignment="1">
      <alignment horizontal="center" vertical="center" wrapText="1"/>
    </xf>
    <xf numFmtId="0" fontId="6" fillId="8" borderId="13" xfId="0" applyFont="1" applyFill="1" applyBorder="1" applyAlignment="1">
      <alignment horizontal="center" vertical="center" wrapText="1"/>
    </xf>
    <xf numFmtId="0" fontId="6" fillId="8" borderId="13" xfId="0" applyFont="1" applyFill="1" applyBorder="1" applyAlignment="1">
      <alignment horizontal="center"/>
    </xf>
    <xf numFmtId="0" fontId="48" fillId="0" borderId="13" xfId="0" applyFont="1" applyBorder="1" applyAlignment="1">
      <alignment horizontal="left" vertical="center" wrapText="1"/>
    </xf>
    <xf numFmtId="0" fontId="48" fillId="11" borderId="13" xfId="0" applyFont="1" applyFill="1" applyBorder="1" applyAlignment="1">
      <alignment horizontal="center" vertical="center" wrapText="1"/>
    </xf>
    <xf numFmtId="0" fontId="6" fillId="11" borderId="13" xfId="0" applyFont="1" applyFill="1" applyBorder="1"/>
    <xf numFmtId="49" fontId="6" fillId="5" borderId="13" xfId="0" applyNumberFormat="1" applyFont="1" applyFill="1" applyBorder="1" applyAlignment="1">
      <alignment horizontal="center" vertical="center"/>
    </xf>
    <xf numFmtId="0" fontId="6" fillId="5" borderId="13" xfId="0" applyFont="1" applyFill="1" applyBorder="1" applyAlignment="1">
      <alignment horizontal="left" vertical="center" wrapText="1"/>
    </xf>
    <xf numFmtId="0" fontId="50" fillId="5" borderId="13" xfId="0" applyFont="1" applyFill="1" applyBorder="1" applyAlignment="1">
      <alignment horizontal="center" vertical="center" wrapText="1"/>
    </xf>
    <xf numFmtId="0" fontId="5" fillId="5" borderId="13" xfId="0" applyFont="1" applyFill="1" applyBorder="1" applyAlignment="1">
      <alignment horizontal="left" vertical="center" wrapText="1"/>
    </xf>
    <xf numFmtId="0" fontId="6" fillId="5" borderId="13" xfId="0" applyFont="1" applyFill="1" applyBorder="1"/>
    <xf numFmtId="0" fontId="0" fillId="5" borderId="13" xfId="0" applyFill="1" applyBorder="1"/>
    <xf numFmtId="0" fontId="7" fillId="11" borderId="13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25" fillId="5" borderId="13" xfId="0" applyFont="1" applyFill="1" applyBorder="1" applyAlignment="1">
      <alignment horizontal="center"/>
    </xf>
    <xf numFmtId="0" fontId="25" fillId="11" borderId="13" xfId="0" applyFont="1" applyFill="1" applyBorder="1" applyAlignment="1">
      <alignment horizontal="center"/>
    </xf>
    <xf numFmtId="49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top" wrapText="1"/>
    </xf>
    <xf numFmtId="0" fontId="25" fillId="0" borderId="0" xfId="0" applyFont="1" applyAlignment="1">
      <alignment horizontal="left" vertical="center" wrapText="1"/>
    </xf>
    <xf numFmtId="0" fontId="25" fillId="0" borderId="0" xfId="0" applyFont="1" applyAlignment="1">
      <alignment vertical="center" wrapText="1"/>
    </xf>
    <xf numFmtId="0" fontId="8" fillId="2" borderId="13" xfId="0" applyFont="1" applyFill="1" applyBorder="1" applyAlignment="1">
      <alignment horizontal="center" vertical="center"/>
    </xf>
    <xf numFmtId="0" fontId="16" fillId="2" borderId="13" xfId="0" applyFont="1" applyFill="1" applyBorder="1" applyAlignment="1">
      <alignment horizontal="center"/>
    </xf>
    <xf numFmtId="0" fontId="5" fillId="11" borderId="13" xfId="0" applyFont="1" applyFill="1" applyBorder="1" applyAlignment="1">
      <alignment horizontal="center" vertical="center" wrapText="1"/>
    </xf>
    <xf numFmtId="0" fontId="25" fillId="11" borderId="13" xfId="0" applyFont="1" applyFill="1" applyBorder="1" applyAlignment="1">
      <alignment horizontal="center" vertical="center" wrapText="1"/>
    </xf>
    <xf numFmtId="0" fontId="25" fillId="5" borderId="13" xfId="0" applyFont="1" applyFill="1" applyBorder="1" applyAlignment="1">
      <alignment horizontal="center" vertical="center" wrapText="1"/>
    </xf>
    <xf numFmtId="0" fontId="25" fillId="5" borderId="13" xfId="0" applyFont="1" applyFill="1" applyBorder="1" applyAlignment="1">
      <alignment horizontal="center" vertical="center"/>
    </xf>
    <xf numFmtId="0" fontId="6" fillId="5" borderId="13" xfId="0" applyFont="1" applyFill="1" applyBorder="1" applyAlignment="1">
      <alignment vertical="center" wrapText="1"/>
    </xf>
    <xf numFmtId="0" fontId="51" fillId="5" borderId="13" xfId="0" applyFont="1" applyFill="1" applyBorder="1" applyAlignment="1">
      <alignment horizontal="center" vertical="center"/>
    </xf>
    <xf numFmtId="49" fontId="6" fillId="0" borderId="13" xfId="0" applyNumberFormat="1" applyFont="1" applyBorder="1" applyAlignment="1">
      <alignment horizontal="center"/>
    </xf>
    <xf numFmtId="0" fontId="51" fillId="5" borderId="13" xfId="0" applyFont="1" applyFill="1" applyBorder="1" applyAlignment="1">
      <alignment horizontal="center" vertical="center" wrapText="1"/>
    </xf>
    <xf numFmtId="0" fontId="5" fillId="11" borderId="13" xfId="0" applyFont="1" applyFill="1" applyBorder="1" applyAlignment="1">
      <alignment horizontal="left" vertical="center"/>
    </xf>
    <xf numFmtId="0" fontId="25" fillId="11" borderId="13" xfId="0" applyFont="1" applyFill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3" xfId="0" applyFont="1" applyBorder="1" applyAlignment="1">
      <alignment horizontal="left" vertical="center"/>
    </xf>
    <xf numFmtId="0" fontId="25" fillId="5" borderId="13" xfId="0" applyFont="1" applyFill="1" applyBorder="1" applyAlignment="1">
      <alignment horizontal="left" vertical="center"/>
    </xf>
    <xf numFmtId="0" fontId="25" fillId="5" borderId="13" xfId="0" applyFont="1" applyFill="1" applyBorder="1" applyAlignment="1">
      <alignment vertical="center" wrapText="1"/>
    </xf>
    <xf numFmtId="0" fontId="6" fillId="0" borderId="13" xfId="0" applyFont="1" applyBorder="1" applyAlignment="1">
      <alignment horizontal="left" vertical="center"/>
    </xf>
    <xf numFmtId="0" fontId="25" fillId="8" borderId="13" xfId="0" applyFont="1" applyFill="1" applyBorder="1" applyAlignment="1">
      <alignment horizontal="center" vertical="center"/>
    </xf>
    <xf numFmtId="0" fontId="6" fillId="0" borderId="13" xfId="0" applyFont="1" applyBorder="1" applyAlignment="1">
      <alignment horizontal="left" vertical="top" wrapText="1"/>
    </xf>
    <xf numFmtId="0" fontId="25" fillId="8" borderId="13" xfId="0" applyFont="1" applyFill="1" applyBorder="1" applyAlignment="1">
      <alignment horizontal="center" vertical="center" wrapText="1"/>
    </xf>
    <xf numFmtId="0" fontId="6" fillId="0" borderId="13" xfId="0" applyFont="1" applyBorder="1" applyAlignment="1">
      <alignment vertical="top" wrapText="1"/>
    </xf>
    <xf numFmtId="0" fontId="6" fillId="0" borderId="13" xfId="0" applyFont="1" applyBorder="1" applyAlignment="1">
      <alignment vertical="top"/>
    </xf>
    <xf numFmtId="49" fontId="5" fillId="5" borderId="13" xfId="0" applyNumberFormat="1" applyFont="1" applyFill="1" applyBorder="1" applyAlignment="1">
      <alignment horizontal="center" vertical="center"/>
    </xf>
    <xf numFmtId="0" fontId="6" fillId="0" borderId="13" xfId="0" applyFont="1" applyBorder="1" applyAlignment="1">
      <alignment vertical="center" wrapText="1"/>
    </xf>
    <xf numFmtId="0" fontId="25" fillId="0" borderId="13" xfId="0" applyFont="1" applyBorder="1" applyAlignment="1">
      <alignment horizontal="left" vertical="center"/>
    </xf>
    <xf numFmtId="0" fontId="25" fillId="0" borderId="13" xfId="0" applyFont="1" applyBorder="1" applyAlignment="1">
      <alignment horizontal="center" vertical="center"/>
    </xf>
    <xf numFmtId="0" fontId="25" fillId="0" borderId="13" xfId="0" applyFont="1" applyBorder="1" applyAlignment="1">
      <alignment horizontal="center" vertical="center" wrapText="1"/>
    </xf>
    <xf numFmtId="0" fontId="25" fillId="0" borderId="13" xfId="0" applyFont="1" applyBorder="1" applyAlignment="1">
      <alignment vertical="center" wrapText="1"/>
    </xf>
    <xf numFmtId="0" fontId="51" fillId="11" borderId="13" xfId="0" applyFont="1" applyFill="1" applyBorder="1" applyAlignment="1">
      <alignment horizontal="center" vertical="center" wrapText="1"/>
    </xf>
    <xf numFmtId="0" fontId="51" fillId="0" borderId="13" xfId="0" applyFont="1" applyBorder="1" applyAlignment="1">
      <alignment horizontal="center" vertical="center" wrapText="1"/>
    </xf>
    <xf numFmtId="0" fontId="51" fillId="8" borderId="13" xfId="0" applyFont="1" applyFill="1" applyBorder="1" applyAlignment="1">
      <alignment horizontal="center" vertical="center" wrapText="1"/>
    </xf>
    <xf numFmtId="0" fontId="25" fillId="0" borderId="13" xfId="0" applyFont="1" applyBorder="1" applyAlignment="1">
      <alignment horizontal="left" vertical="center" wrapText="1"/>
    </xf>
    <xf numFmtId="0" fontId="25" fillId="5" borderId="13" xfId="0" applyFont="1" applyFill="1" applyBorder="1" applyAlignment="1">
      <alignment horizontal="left" vertical="center" wrapText="1"/>
    </xf>
    <xf numFmtId="0" fontId="25" fillId="0" borderId="13" xfId="0" applyFont="1" applyFill="1" applyBorder="1" applyAlignment="1">
      <alignment horizontal="center" vertical="center" wrapText="1"/>
    </xf>
    <xf numFmtId="0" fontId="25" fillId="0" borderId="0" xfId="0" applyFont="1" applyAlignment="1">
      <alignment horizontal="left" vertical="center"/>
    </xf>
    <xf numFmtId="0" fontId="3" fillId="0" borderId="0" xfId="0" applyFont="1" applyAlignment="1">
      <alignment horizontal="center"/>
    </xf>
    <xf numFmtId="0" fontId="8" fillId="2" borderId="13" xfId="0" applyFont="1" applyFill="1" applyBorder="1" applyAlignment="1">
      <alignment horizontal="center"/>
    </xf>
    <xf numFmtId="0" fontId="25" fillId="0" borderId="13" xfId="0" applyFont="1" applyFill="1" applyBorder="1" applyAlignment="1">
      <alignment horizontal="center"/>
    </xf>
    <xf numFmtId="0" fontId="25" fillId="0" borderId="13" xfId="0" applyFont="1" applyBorder="1"/>
    <xf numFmtId="0" fontId="51" fillId="0" borderId="13" xfId="0" applyFont="1" applyBorder="1" applyAlignment="1">
      <alignment horizontal="center"/>
    </xf>
    <xf numFmtId="0" fontId="25" fillId="8" borderId="13" xfId="0" applyFont="1" applyFill="1" applyBorder="1" applyAlignment="1">
      <alignment horizontal="center"/>
    </xf>
    <xf numFmtId="0" fontId="51" fillId="11" borderId="13" xfId="0" applyFont="1" applyFill="1" applyBorder="1" applyAlignment="1">
      <alignment horizontal="center"/>
    </xf>
    <xf numFmtId="0" fontId="5" fillId="5" borderId="13" xfId="0" applyFont="1" applyFill="1" applyBorder="1" applyAlignment="1">
      <alignment vertical="top" wrapText="1"/>
    </xf>
    <xf numFmtId="0" fontId="5" fillId="0" borderId="13" xfId="0" applyFont="1" applyBorder="1" applyAlignment="1">
      <alignment vertical="top" wrapText="1"/>
    </xf>
    <xf numFmtId="49" fontId="5" fillId="12" borderId="13" xfId="0" applyNumberFormat="1" applyFont="1" applyFill="1" applyBorder="1" applyAlignment="1">
      <alignment horizontal="center" vertical="center"/>
    </xf>
    <xf numFmtId="0" fontId="5" fillId="12" borderId="13" xfId="0" applyFont="1" applyFill="1" applyBorder="1" applyAlignment="1">
      <alignment vertical="top" wrapText="1"/>
    </xf>
    <xf numFmtId="0" fontId="25" fillId="12" borderId="13" xfId="0" applyFont="1" applyFill="1" applyBorder="1" applyAlignment="1">
      <alignment horizontal="center" vertical="center"/>
    </xf>
    <xf numFmtId="0" fontId="52" fillId="0" borderId="13" xfId="0" applyFont="1" applyBorder="1" applyAlignment="1">
      <alignment vertical="center" wrapText="1"/>
    </xf>
    <xf numFmtId="0" fontId="52" fillId="0" borderId="13" xfId="0" applyFont="1" applyBorder="1" applyAlignment="1">
      <alignment horizontal="left" vertical="center" wrapText="1"/>
    </xf>
    <xf numFmtId="0" fontId="52" fillId="0" borderId="13" xfId="0" applyFont="1" applyBorder="1"/>
    <xf numFmtId="0" fontId="5" fillId="5" borderId="13" xfId="0" applyFont="1" applyFill="1" applyBorder="1" applyAlignment="1">
      <alignment horizontal="left" vertical="top" wrapText="1"/>
    </xf>
    <xf numFmtId="0" fontId="52" fillId="0" borderId="13" xfId="0" applyFont="1" applyBorder="1" applyAlignment="1">
      <alignment wrapText="1"/>
    </xf>
    <xf numFmtId="0" fontId="53" fillId="5" borderId="13" xfId="0" applyFont="1" applyFill="1" applyBorder="1"/>
    <xf numFmtId="0" fontId="6" fillId="5" borderId="13" xfId="0" applyFont="1" applyFill="1" applyBorder="1" applyAlignment="1">
      <alignment horizontal="left" vertical="top" wrapText="1"/>
    </xf>
    <xf numFmtId="0" fontId="25" fillId="8" borderId="13" xfId="0" applyFont="1" applyFill="1" applyBorder="1" applyAlignment="1">
      <alignment horizontal="left" vertical="center" wrapText="1"/>
    </xf>
    <xf numFmtId="49" fontId="12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 wrapText="1"/>
    </xf>
    <xf numFmtId="0" fontId="13" fillId="0" borderId="0" xfId="0" applyFont="1" applyAlignment="1">
      <alignment vertical="center" wrapText="1"/>
    </xf>
    <xf numFmtId="0" fontId="25" fillId="8" borderId="13" xfId="0" applyFont="1" applyFill="1" applyBorder="1" applyAlignment="1">
      <alignment vertical="center" wrapText="1"/>
    </xf>
    <xf numFmtId="0" fontId="25" fillId="8" borderId="13" xfId="0" applyFont="1" applyFill="1" applyBorder="1"/>
    <xf numFmtId="0" fontId="25" fillId="8" borderId="13" xfId="0" applyFont="1" applyFill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49" fillId="0" borderId="0" xfId="0" applyFont="1"/>
    <xf numFmtId="0" fontId="8" fillId="0" borderId="0" xfId="0" applyFont="1" applyAlignment="1" applyProtection="1">
      <alignment horizontal="center" vertical="center" wrapText="1"/>
      <protection locked="0"/>
    </xf>
    <xf numFmtId="0" fontId="4" fillId="13" borderId="13" xfId="0" applyFont="1" applyFill="1" applyBorder="1" applyAlignment="1" applyProtection="1">
      <alignment horizontal="center" vertical="center"/>
      <protection locked="0"/>
    </xf>
    <xf numFmtId="0" fontId="0" fillId="13" borderId="13" xfId="0" applyFill="1" applyBorder="1" applyAlignment="1" applyProtection="1">
      <alignment horizontal="center"/>
      <protection locked="0"/>
    </xf>
    <xf numFmtId="0" fontId="4" fillId="13" borderId="13" xfId="0" applyFont="1" applyFill="1" applyBorder="1" applyAlignment="1" applyProtection="1">
      <alignment horizontal="center" vertical="center" wrapText="1"/>
      <protection locked="0"/>
    </xf>
    <xf numFmtId="0" fontId="5" fillId="13" borderId="13" xfId="0" applyFont="1" applyFill="1" applyBorder="1" applyAlignment="1" applyProtection="1">
      <alignment horizontal="center" vertical="center"/>
      <protection locked="0"/>
    </xf>
    <xf numFmtId="0" fontId="4" fillId="13" borderId="13" xfId="0" applyFont="1" applyFill="1" applyBorder="1" applyAlignment="1" applyProtection="1">
      <alignment vertical="center" wrapText="1"/>
      <protection locked="0"/>
    </xf>
    <xf numFmtId="0" fontId="5" fillId="13" borderId="13" xfId="0" applyFont="1" applyFill="1" applyBorder="1" applyAlignment="1" applyProtection="1">
      <alignment horizontal="center" vertical="center" wrapText="1"/>
      <protection locked="0"/>
    </xf>
    <xf numFmtId="0" fontId="5" fillId="13" borderId="13" xfId="0" applyFont="1" applyFill="1" applyBorder="1" applyAlignment="1" applyProtection="1">
      <alignment horizontal="center" vertical="center" textRotation="90" wrapText="1"/>
      <protection locked="0"/>
    </xf>
    <xf numFmtId="0" fontId="4" fillId="13" borderId="1" xfId="0" applyFont="1" applyFill="1" applyBorder="1" applyAlignment="1" applyProtection="1">
      <alignment horizontal="center" vertical="center" wrapText="1"/>
      <protection locked="0"/>
    </xf>
    <xf numFmtId="0" fontId="5" fillId="13" borderId="13" xfId="0" applyFont="1" applyFill="1" applyBorder="1" applyAlignment="1" applyProtection="1">
      <alignment horizontal="center" vertical="center" textRotation="90"/>
      <protection locked="0"/>
    </xf>
    <xf numFmtId="0" fontId="4" fillId="13" borderId="11" xfId="0" applyFont="1" applyFill="1" applyBorder="1" applyAlignment="1" applyProtection="1">
      <alignment horizontal="center" vertical="center" wrapText="1"/>
      <protection locked="0"/>
    </xf>
    <xf numFmtId="0" fontId="54" fillId="13" borderId="13" xfId="0" applyFont="1" applyFill="1" applyBorder="1" applyAlignment="1" applyProtection="1">
      <alignment horizontal="center"/>
      <protection locked="0"/>
    </xf>
    <xf numFmtId="0" fontId="4" fillId="8" borderId="13" xfId="0" applyFont="1" applyFill="1" applyBorder="1" applyAlignment="1" applyProtection="1">
      <alignment horizontal="center"/>
      <protection locked="0"/>
    </xf>
    <xf numFmtId="0" fontId="4" fillId="8" borderId="13" xfId="0" applyFont="1" applyFill="1" applyBorder="1" applyAlignment="1" applyProtection="1">
      <alignment horizontal="left"/>
      <protection locked="0"/>
    </xf>
    <xf numFmtId="0" fontId="5" fillId="8" borderId="13" xfId="0" applyFont="1" applyFill="1" applyBorder="1" applyAlignment="1" applyProtection="1">
      <alignment horizontal="center" vertical="center"/>
      <protection locked="0"/>
    </xf>
    <xf numFmtId="0" fontId="4" fillId="5" borderId="13" xfId="0" applyFont="1" applyFill="1" applyBorder="1" applyAlignment="1" applyProtection="1">
      <alignment horizontal="center"/>
      <protection locked="0"/>
    </xf>
    <xf numFmtId="0" fontId="2" fillId="5" borderId="13" xfId="0" applyFont="1" applyFill="1" applyBorder="1" applyAlignment="1" applyProtection="1">
      <alignment horizontal="left"/>
      <protection locked="0"/>
    </xf>
    <xf numFmtId="0" fontId="2" fillId="5" borderId="13" xfId="0" applyFont="1" applyFill="1" applyBorder="1" applyAlignment="1" applyProtection="1">
      <alignment horizontal="center" vertical="center"/>
      <protection locked="0"/>
    </xf>
    <xf numFmtId="0" fontId="6" fillId="5" borderId="13" xfId="0" applyFont="1" applyFill="1" applyBorder="1" applyAlignment="1" applyProtection="1">
      <alignment horizontal="center" vertical="center"/>
      <protection locked="0"/>
    </xf>
    <xf numFmtId="0" fontId="2" fillId="5" borderId="13" xfId="0" applyFont="1" applyFill="1" applyBorder="1" applyAlignment="1" applyProtection="1">
      <alignment horizontal="left" vertical="center" wrapText="1"/>
      <protection locked="0"/>
    </xf>
    <xf numFmtId="0" fontId="4" fillId="5" borderId="13" xfId="0" applyFont="1" applyFill="1" applyBorder="1" applyAlignment="1" applyProtection="1">
      <alignment horizontal="left" vertical="center" wrapText="1"/>
      <protection locked="0"/>
    </xf>
    <xf numFmtId="49" fontId="2" fillId="5" borderId="13" xfId="0" applyNumberFormat="1" applyFont="1" applyFill="1" applyBorder="1" applyAlignment="1" applyProtection="1">
      <alignment horizontal="center" vertical="center"/>
      <protection locked="0"/>
    </xf>
    <xf numFmtId="0" fontId="4" fillId="8" borderId="13" xfId="0" applyFont="1" applyFill="1" applyBorder="1" applyAlignment="1" applyProtection="1">
      <alignment horizontal="center" vertical="center"/>
      <protection locked="0"/>
    </xf>
    <xf numFmtId="0" fontId="4" fillId="8" borderId="13" xfId="0" applyFont="1" applyFill="1" applyBorder="1" applyAlignment="1" applyProtection="1">
      <alignment horizontal="center" vertical="center" wrapText="1"/>
      <protection locked="0"/>
    </xf>
    <xf numFmtId="49" fontId="4" fillId="8" borderId="13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left"/>
    </xf>
    <xf numFmtId="0" fontId="4" fillId="13" borderId="13" xfId="0" applyFont="1" applyFill="1" applyBorder="1" applyAlignment="1" applyProtection="1">
      <alignment horizontal="center" vertical="center" textRotation="90"/>
      <protection locked="0"/>
    </xf>
    <xf numFmtId="0" fontId="54" fillId="13" borderId="13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4" fillId="13" borderId="13" xfId="0" applyFont="1" applyFill="1" applyBorder="1" applyAlignment="1" applyProtection="1">
      <alignment horizontal="center" vertical="center" textRotation="90" wrapText="1"/>
      <protection locked="0"/>
    </xf>
    <xf numFmtId="0" fontId="5" fillId="14" borderId="13" xfId="0" applyFont="1" applyFill="1" applyBorder="1" applyAlignment="1" applyProtection="1">
      <alignment horizontal="center" vertical="center"/>
      <protection locked="0"/>
    </xf>
    <xf numFmtId="0" fontId="1" fillId="5" borderId="13" xfId="0" applyFont="1" applyFill="1" applyBorder="1" applyAlignment="1" applyProtection="1">
      <alignment horizontal="center" vertical="center"/>
      <protection locked="0"/>
    </xf>
    <xf numFmtId="0" fontId="55" fillId="5" borderId="13" xfId="0" applyFont="1" applyFill="1" applyBorder="1" applyAlignment="1" applyProtection="1">
      <alignment horizontal="center" vertical="center"/>
      <protection locked="0"/>
    </xf>
    <xf numFmtId="0" fontId="56" fillId="14" borderId="13" xfId="0" applyFon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8" fillId="0" borderId="0" xfId="0" applyFont="1" applyProtection="1">
      <protection locked="0"/>
    </xf>
    <xf numFmtId="0" fontId="25" fillId="13" borderId="13" xfId="0" applyFont="1" applyFill="1" applyBorder="1" applyAlignment="1" applyProtection="1">
      <alignment horizontal="center" vertical="center"/>
      <protection locked="0"/>
    </xf>
    <xf numFmtId="0" fontId="4" fillId="14" borderId="13" xfId="0" applyFont="1" applyFill="1" applyBorder="1" applyAlignment="1">
      <alignment horizontal="center" vertical="center"/>
    </xf>
    <xf numFmtId="0" fontId="5" fillId="14" borderId="13" xfId="0" applyFont="1" applyFill="1" applyBorder="1"/>
    <xf numFmtId="0" fontId="25" fillId="14" borderId="13" xfId="0" applyFont="1" applyFill="1" applyBorder="1" applyAlignment="1">
      <alignment horizontal="center"/>
    </xf>
    <xf numFmtId="0" fontId="4" fillId="5" borderId="13" xfId="0" applyFont="1" applyFill="1" applyBorder="1" applyAlignment="1" applyProtection="1">
      <alignment horizontal="center" vertical="center"/>
      <protection locked="0"/>
    </xf>
    <xf numFmtId="0" fontId="4" fillId="5" borderId="13" xfId="0" applyFont="1" applyFill="1" applyBorder="1" applyProtection="1">
      <protection locked="0"/>
    </xf>
    <xf numFmtId="0" fontId="6" fillId="0" borderId="13" xfId="0" applyFont="1" applyBorder="1" applyAlignment="1" applyProtection="1">
      <alignment horizontal="center" vertical="center"/>
      <protection locked="0"/>
    </xf>
    <xf numFmtId="0" fontId="2" fillId="5" borderId="13" xfId="0" applyFont="1" applyFill="1" applyBorder="1" applyProtection="1">
      <protection locked="0"/>
    </xf>
    <xf numFmtId="0" fontId="54" fillId="0" borderId="13" xfId="0" applyFont="1" applyBorder="1" applyAlignment="1" applyProtection="1">
      <alignment horizontal="center" vertical="center"/>
      <protection locked="0"/>
    </xf>
    <xf numFmtId="0" fontId="4" fillId="5" borderId="13" xfId="0" applyFont="1" applyFill="1" applyBorder="1"/>
    <xf numFmtId="0" fontId="4" fillId="5" borderId="13" xfId="0" applyFont="1" applyFill="1" applyBorder="1" applyAlignment="1" applyProtection="1">
      <alignment horizontal="left"/>
      <protection locked="0"/>
    </xf>
    <xf numFmtId="49" fontId="5" fillId="14" borderId="13" xfId="0" applyNumberFormat="1" applyFont="1" applyFill="1" applyBorder="1" applyAlignment="1">
      <alignment horizontal="center" vertical="center"/>
    </xf>
    <xf numFmtId="49" fontId="25" fillId="14" borderId="13" xfId="0" applyNumberFormat="1" applyFont="1" applyFill="1" applyBorder="1" applyAlignment="1">
      <alignment horizontal="center"/>
    </xf>
    <xf numFmtId="49" fontId="2" fillId="5" borderId="13" xfId="0" applyNumberFormat="1" applyFont="1" applyFill="1" applyBorder="1" applyAlignment="1" applyProtection="1">
      <alignment horizontal="center"/>
      <protection locked="0"/>
    </xf>
    <xf numFmtId="0" fontId="2" fillId="5" borderId="13" xfId="0" applyFont="1" applyFill="1" applyBorder="1" applyAlignment="1" applyProtection="1">
      <alignment horizontal="center"/>
      <protection locked="0"/>
    </xf>
    <xf numFmtId="0" fontId="2" fillId="5" borderId="13" xfId="0" applyFont="1" applyFill="1" applyBorder="1" applyAlignment="1" applyProtection="1">
      <alignment horizontal="left" vertical="center"/>
      <protection locked="0"/>
    </xf>
    <xf numFmtId="0" fontId="11" fillId="5" borderId="13" xfId="0" applyFont="1" applyFill="1" applyBorder="1" applyAlignment="1" applyProtection="1">
      <alignment wrapText="1"/>
      <protection locked="0"/>
    </xf>
    <xf numFmtId="0" fontId="57" fillId="5" borderId="13" xfId="0" applyFont="1" applyFill="1" applyBorder="1" applyAlignment="1" applyProtection="1">
      <alignment horizontal="center"/>
      <protection locked="0"/>
    </xf>
    <xf numFmtId="0" fontId="0" fillId="5" borderId="13" xfId="0" applyFill="1" applyBorder="1" applyAlignment="1" applyProtection="1">
      <alignment horizontal="center"/>
      <protection locked="0"/>
    </xf>
    <xf numFmtId="0" fontId="11" fillId="5" borderId="13" xfId="0" applyFont="1" applyFill="1" applyBorder="1" applyAlignment="1" applyProtection="1">
      <alignment horizontal="left" vertical="center"/>
      <protection locked="0"/>
    </xf>
    <xf numFmtId="0" fontId="11" fillId="5" borderId="13" xfId="0" applyFont="1" applyFill="1" applyBorder="1" applyProtection="1">
      <protection locked="0"/>
    </xf>
    <xf numFmtId="0" fontId="0" fillId="5" borderId="13" xfId="0" applyFill="1" applyBorder="1" applyProtection="1">
      <protection locked="0"/>
    </xf>
    <xf numFmtId="49" fontId="4" fillId="14" borderId="13" xfId="0" applyNumberFormat="1" applyFont="1" applyFill="1" applyBorder="1" applyAlignment="1">
      <alignment horizontal="center" vertical="center"/>
    </xf>
    <xf numFmtId="0" fontId="4" fillId="14" borderId="13" xfId="0" applyFont="1" applyFill="1" applyBorder="1"/>
    <xf numFmtId="0" fontId="25" fillId="14" borderId="11" xfId="0" applyFont="1" applyFill="1" applyBorder="1" applyAlignment="1">
      <alignment horizontal="center"/>
    </xf>
    <xf numFmtId="49" fontId="4" fillId="4" borderId="13" xfId="0" applyNumberFormat="1" applyFont="1" applyFill="1" applyBorder="1" applyAlignment="1">
      <alignment horizontal="center" vertical="center"/>
    </xf>
    <xf numFmtId="0" fontId="4" fillId="4" borderId="13" xfId="0" applyFont="1" applyFill="1" applyBorder="1"/>
    <xf numFmtId="0" fontId="0" fillId="4" borderId="13" xfId="0" applyFill="1" applyBorder="1" applyAlignment="1">
      <alignment horizontal="center"/>
    </xf>
    <xf numFmtId="0" fontId="58" fillId="4" borderId="13" xfId="0" applyFont="1" applyFill="1" applyBorder="1" applyAlignment="1">
      <alignment horizontal="center"/>
    </xf>
    <xf numFmtId="49" fontId="59" fillId="15" borderId="13" xfId="0" applyNumberFormat="1" applyFont="1" applyFill="1" applyBorder="1" applyAlignment="1">
      <alignment horizontal="center" vertical="center"/>
    </xf>
    <xf numFmtId="0" fontId="4" fillId="15" borderId="13" xfId="0" applyFont="1" applyFill="1" applyBorder="1" applyAlignment="1">
      <alignment horizontal="left" vertical="center" wrapText="1"/>
    </xf>
    <xf numFmtId="0" fontId="51" fillId="15" borderId="13" xfId="0" applyFont="1" applyFill="1" applyBorder="1" applyAlignment="1">
      <alignment horizontal="center" vertical="center"/>
    </xf>
    <xf numFmtId="49" fontId="11" fillId="5" borderId="13" xfId="0" applyNumberFormat="1" applyFont="1" applyFill="1" applyBorder="1" applyProtection="1">
      <protection locked="0"/>
    </xf>
    <xf numFmtId="0" fontId="57" fillId="5" borderId="13" xfId="0" applyFont="1" applyFill="1" applyBorder="1" applyAlignment="1" applyProtection="1">
      <alignment horizontal="center" vertical="center"/>
      <protection locked="0"/>
    </xf>
    <xf numFmtId="49" fontId="11" fillId="5" borderId="13" xfId="0" applyNumberFormat="1" applyFont="1" applyFill="1" applyBorder="1" applyAlignment="1" applyProtection="1">
      <alignment horizontal="center" vertical="center"/>
      <protection locked="0"/>
    </xf>
    <xf numFmtId="0" fontId="11" fillId="5" borderId="13" xfId="0" applyFont="1" applyFill="1" applyBorder="1"/>
    <xf numFmtId="0" fontId="60" fillId="5" borderId="13" xfId="0" applyFont="1" applyFill="1" applyBorder="1" applyAlignment="1" applyProtection="1">
      <alignment horizontal="center" vertical="center"/>
      <protection locked="0"/>
    </xf>
    <xf numFmtId="0" fontId="57" fillId="5" borderId="22" xfId="0" applyFont="1" applyFill="1" applyBorder="1" applyAlignment="1" applyProtection="1">
      <alignment horizontal="center" vertical="center"/>
      <protection locked="0"/>
    </xf>
    <xf numFmtId="0" fontId="11" fillId="5" borderId="13" xfId="0" applyFont="1" applyFill="1" applyBorder="1" applyAlignment="1" applyProtection="1">
      <alignment horizontal="center" vertical="center"/>
      <protection locked="0"/>
    </xf>
    <xf numFmtId="0" fontId="57" fillId="5" borderId="13" xfId="0" applyFont="1" applyFill="1" applyBorder="1" applyProtection="1">
      <protection locked="0"/>
    </xf>
    <xf numFmtId="0" fontId="57" fillId="5" borderId="22" xfId="0" applyFont="1" applyFill="1" applyBorder="1" applyProtection="1">
      <protection locked="0"/>
    </xf>
    <xf numFmtId="0" fontId="4" fillId="0" borderId="31" xfId="0" applyFont="1" applyBorder="1" applyAlignment="1" applyProtection="1">
      <alignment horizontal="center"/>
      <protection locked="0"/>
    </xf>
    <xf numFmtId="0" fontId="4" fillId="2" borderId="13" xfId="0" applyFont="1" applyFill="1" applyBorder="1" applyAlignment="1" applyProtection="1">
      <alignment horizontal="center"/>
      <protection locked="0"/>
    </xf>
    <xf numFmtId="0" fontId="25" fillId="13" borderId="13" xfId="0" applyFont="1" applyFill="1" applyBorder="1" applyAlignment="1" applyProtection="1">
      <alignment horizontal="center" vertical="center" wrapText="1"/>
      <protection locked="0"/>
    </xf>
    <xf numFmtId="0" fontId="25" fillId="16" borderId="13" xfId="0" applyFont="1" applyFill="1" applyBorder="1" applyAlignment="1">
      <alignment horizontal="center"/>
    </xf>
    <xf numFmtId="0" fontId="6" fillId="16" borderId="13" xfId="0" applyFont="1" applyFill="1" applyBorder="1" applyAlignment="1" applyProtection="1">
      <alignment horizontal="center" vertical="center"/>
      <protection locked="0"/>
    </xf>
    <xf numFmtId="0" fontId="6" fillId="0" borderId="13" xfId="0" applyFont="1" applyBorder="1" applyAlignment="1" applyProtection="1">
      <alignment horizontal="center" vertical="center" wrapText="1"/>
      <protection locked="0"/>
    </xf>
    <xf numFmtId="2" fontId="5" fillId="5" borderId="13" xfId="0" applyNumberFormat="1" applyFont="1" applyFill="1" applyBorder="1" applyAlignment="1" applyProtection="1">
      <alignment vertical="center" wrapText="1"/>
      <protection locked="0"/>
    </xf>
    <xf numFmtId="0" fontId="5" fillId="5" borderId="13" xfId="0" applyFont="1" applyFill="1" applyBorder="1" applyAlignment="1" applyProtection="1">
      <alignment vertical="center" wrapText="1"/>
      <protection locked="0"/>
    </xf>
    <xf numFmtId="0" fontId="25" fillId="14" borderId="13" xfId="0" applyFont="1" applyFill="1" applyBorder="1" applyAlignment="1" applyProtection="1">
      <alignment horizontal="center" vertical="center" wrapText="1"/>
      <protection locked="0"/>
    </xf>
    <xf numFmtId="0" fontId="25" fillId="5" borderId="13" xfId="0" applyFont="1" applyFill="1" applyBorder="1" applyAlignment="1" applyProtection="1">
      <alignment horizontal="center" vertical="center" wrapText="1"/>
      <protection locked="0"/>
    </xf>
    <xf numFmtId="0" fontId="5" fillId="16" borderId="13" xfId="0" applyFont="1" applyFill="1" applyBorder="1" applyAlignment="1">
      <alignment horizontal="center" vertical="center"/>
    </xf>
    <xf numFmtId="0" fontId="2" fillId="16" borderId="13" xfId="0" applyFont="1" applyFill="1" applyBorder="1" applyProtection="1">
      <protection locked="0"/>
    </xf>
    <xf numFmtId="0" fontId="2" fillId="5" borderId="13" xfId="0" applyFont="1" applyFill="1" applyBorder="1" applyAlignment="1" applyProtection="1">
      <alignment vertical="center" wrapText="1"/>
      <protection locked="0"/>
    </xf>
    <xf numFmtId="49" fontId="2" fillId="16" borderId="13" xfId="0" applyNumberFormat="1" applyFont="1" applyFill="1" applyBorder="1" applyProtection="1">
      <protection locked="0"/>
    </xf>
    <xf numFmtId="0" fontId="0" fillId="16" borderId="13" xfId="0" applyFill="1" applyBorder="1" applyProtection="1">
      <protection locked="0"/>
    </xf>
    <xf numFmtId="0" fontId="0" fillId="16" borderId="13" xfId="0" applyFill="1" applyBorder="1" applyAlignment="1">
      <alignment horizontal="center"/>
    </xf>
    <xf numFmtId="0" fontId="25" fillId="16" borderId="13" xfId="0" applyFont="1" applyFill="1" applyBorder="1" applyProtection="1">
      <protection locked="0"/>
    </xf>
    <xf numFmtId="0" fontId="25" fillId="5" borderId="13" xfId="0" applyFont="1" applyFill="1" applyBorder="1" applyAlignment="1" applyProtection="1">
      <alignment vertical="center" wrapText="1"/>
      <protection locked="0"/>
    </xf>
    <xf numFmtId="0" fontId="58" fillId="16" borderId="13" xfId="0" applyFont="1" applyFill="1" applyBorder="1" applyAlignment="1">
      <alignment horizontal="center"/>
    </xf>
    <xf numFmtId="0" fontId="58" fillId="14" borderId="13" xfId="0" applyFont="1" applyFill="1" applyBorder="1" applyAlignment="1">
      <alignment horizontal="center"/>
    </xf>
    <xf numFmtId="0" fontId="51" fillId="16" borderId="13" xfId="0" applyFont="1" applyFill="1" applyBorder="1" applyAlignment="1">
      <alignment horizontal="center" vertical="center"/>
    </xf>
    <xf numFmtId="0" fontId="25" fillId="17" borderId="13" xfId="0" applyFont="1" applyFill="1" applyBorder="1" applyAlignment="1">
      <alignment horizontal="center"/>
    </xf>
    <xf numFmtId="0" fontId="57" fillId="16" borderId="13" xfId="0" applyFont="1" applyFill="1" applyBorder="1" applyAlignment="1" applyProtection="1">
      <alignment horizontal="center" vertical="center"/>
      <protection locked="0"/>
    </xf>
    <xf numFmtId="0" fontId="11" fillId="5" borderId="13" xfId="0" applyFont="1" applyFill="1" applyBorder="1" applyAlignment="1" applyProtection="1">
      <alignment horizontal="center" vertical="center" wrapText="1"/>
      <protection locked="0"/>
    </xf>
    <xf numFmtId="0" fontId="11" fillId="16" borderId="13" xfId="0" applyFont="1" applyFill="1" applyBorder="1" applyAlignment="1" applyProtection="1">
      <alignment horizontal="center" vertical="center" wrapText="1"/>
      <protection locked="0"/>
    </xf>
    <xf numFmtId="0" fontId="57" fillId="5" borderId="15" xfId="0" applyFont="1" applyFill="1" applyBorder="1" applyAlignment="1" applyProtection="1">
      <alignment horizontal="center" vertical="center"/>
      <protection locked="0"/>
    </xf>
    <xf numFmtId="0" fontId="57" fillId="5" borderId="15" xfId="0" applyFont="1" applyFill="1" applyBorder="1" applyProtection="1">
      <protection locked="0"/>
    </xf>
    <xf numFmtId="0" fontId="57" fillId="16" borderId="13" xfId="0" applyFont="1" applyFill="1" applyBorder="1" applyProtection="1">
      <protection locked="0"/>
    </xf>
    <xf numFmtId="0" fontId="11" fillId="5" borderId="13" xfId="0" applyFont="1" applyFill="1" applyBorder="1" applyAlignment="1" applyProtection="1">
      <alignment vertical="center" wrapText="1"/>
      <protection locked="0"/>
    </xf>
  </cellXfs>
  <cellStyles count="111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Гиперссылка 2" xfId="49"/>
    <cellStyle name="Гиперссылка 2 2" xfId="50"/>
    <cellStyle name="Гиперссылка 2 3" xfId="51"/>
    <cellStyle name="Гиперссылка 3" xfId="52"/>
    <cellStyle name="Обычный 2" xfId="53"/>
    <cellStyle name="Обычный 2 2" xfId="54"/>
    <cellStyle name="Обычный 3" xfId="55"/>
    <cellStyle name="Обычный 4" xfId="56"/>
    <cellStyle name="Обычный 4 2" xfId="57"/>
    <cellStyle name="Обычный 5" xfId="58"/>
    <cellStyle name="Обычный 8" xfId="59"/>
    <cellStyle name="Финансовый [0] 2" xfId="60"/>
    <cellStyle name="Финансовый 10" xfId="61"/>
    <cellStyle name="Финансовый 11" xfId="62"/>
    <cellStyle name="Финансовый 12" xfId="63"/>
    <cellStyle name="Финансовый 13" xfId="64"/>
    <cellStyle name="Финансовый 14" xfId="65"/>
    <cellStyle name="Финансовый 15" xfId="66"/>
    <cellStyle name="Финансовый 16" xfId="67"/>
    <cellStyle name="Финансовый 17" xfId="68"/>
    <cellStyle name="Финансовый 18" xfId="69"/>
    <cellStyle name="Финансовый 19" xfId="70"/>
    <cellStyle name="Финансовый 2" xfId="71"/>
    <cellStyle name="Финансовый 2 2" xfId="72"/>
    <cellStyle name="Финансовый 2 2 2" xfId="73"/>
    <cellStyle name="Финансовый 2 3" xfId="74"/>
    <cellStyle name="Финансовый 2 3 2" xfId="75"/>
    <cellStyle name="Финансовый 2 4" xfId="76"/>
    <cellStyle name="Финансовый 2 5" xfId="77"/>
    <cellStyle name="Финансовый 2 5 2" xfId="78"/>
    <cellStyle name="Финансовый 2 5 3" xfId="79"/>
    <cellStyle name="Финансовый 2 5 4" xfId="80"/>
    <cellStyle name="Финансовый 2 6" xfId="81"/>
    <cellStyle name="Финансовый 2 7" xfId="82"/>
    <cellStyle name="Финансовый 20" xfId="83"/>
    <cellStyle name="Финансовый 21" xfId="84"/>
    <cellStyle name="Финансовый 22" xfId="85"/>
    <cellStyle name="Финансовый 23" xfId="86"/>
    <cellStyle name="Финансовый 24" xfId="87"/>
    <cellStyle name="Финансовый 25" xfId="88"/>
    <cellStyle name="Финансовый 26" xfId="89"/>
    <cellStyle name="Финансовый 27" xfId="90"/>
    <cellStyle name="Финансовый 28" xfId="91"/>
    <cellStyle name="Финансовый 29" xfId="92"/>
    <cellStyle name="Финансовый 3" xfId="93"/>
    <cellStyle name="Финансовый 3 2" xfId="94"/>
    <cellStyle name="Финансовый 3 2 2" xfId="95"/>
    <cellStyle name="Финансовый 3 2 3" xfId="96"/>
    <cellStyle name="Финансовый 3 2 4" xfId="97"/>
    <cellStyle name="Финансовый 3 3" xfId="98"/>
    <cellStyle name="Финансовый 3 4" xfId="99"/>
    <cellStyle name="Финансовый 30" xfId="100"/>
    <cellStyle name="Финансовый 31" xfId="101"/>
    <cellStyle name="Финансовый 32" xfId="102"/>
    <cellStyle name="Финансовый 33" xfId="103"/>
    <cellStyle name="Финансовый 34" xfId="104"/>
    <cellStyle name="Финансовый 4" xfId="105"/>
    <cellStyle name="Финансовый 5" xfId="106"/>
    <cellStyle name="Финансовый 6" xfId="107"/>
    <cellStyle name="Финансовый 7" xfId="108"/>
    <cellStyle name="Финансовый 8" xfId="109"/>
    <cellStyle name="Финансовый 9" xfId="11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tyles" Target="styles.xml"/><Relationship Id="rId17" Type="http://schemas.openxmlformats.org/officeDocument/2006/relationships/sharedStrings" Target="sharedString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0.xml.rels><?xml version="1.0" encoding="UTF-8" standalone="yes"?>
<Relationships xmlns="http://schemas.openxmlformats.org/package/2006/relationships"><Relationship Id="rId7" Type="http://schemas.openxmlformats.org/officeDocument/2006/relationships/hyperlink" Target="https://youtube.com/channel/UCkGk0GhqpjUJ4hvIpzauQGg" TargetMode="External"/><Relationship Id="rId6" Type="http://schemas.openxmlformats.org/officeDocument/2006/relationships/hyperlink" Target="https://t.me/Dostlikbilimdonlari" TargetMode="External"/><Relationship Id="rId5" Type="http://schemas.openxmlformats.org/officeDocument/2006/relationships/hyperlink" Target="https://t.me/onlinesearchbook" TargetMode="External"/><Relationship Id="rId4" Type="http://schemas.openxmlformats.org/officeDocument/2006/relationships/hyperlink" Target="https://t.me/Axborotkutubxonamarkazikanali" TargetMode="External"/><Relationship Id="rId3" Type="http://schemas.openxmlformats.org/officeDocument/2006/relationships/hyperlink" Target="https://www.instagram.com/dustlikakm.zn.uz/" TargetMode="External"/><Relationship Id="rId2" Type="http://schemas.openxmlformats.org/officeDocument/2006/relationships/hyperlink" Target="https://t.me/Axborotkutubxonaquiztest" TargetMode="External"/><Relationship Id="rId1" Type="http://schemas.openxmlformats.org/officeDocument/2006/relationships/hyperlink" Target="https://www.facebook.com/profile.php?id=100074738524848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facebook.com/groups/27834142486518055/?ref=share" TargetMode="External"/><Relationship Id="rId1" Type="http://schemas.openxmlformats.org/officeDocument/2006/relationships/hyperlink" Target="https://www.facebook.com/groups/2783414248651805/?ref=shar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702"/>
  <sheetViews>
    <sheetView tabSelected="1" view="pageBreakPreview" zoomScale="87" zoomScaleNormal="85" workbookViewId="0">
      <selection activeCell="D51" sqref="D51"/>
    </sheetView>
  </sheetViews>
  <sheetFormatPr defaultColWidth="9" defaultRowHeight="15"/>
  <cols>
    <col min="1" max="1" width="8" customWidth="1"/>
    <col min="2" max="2" width="42.1428571428571" customWidth="1"/>
    <col min="3" max="3" width="10.2857142857143" customWidth="1"/>
    <col min="4" max="4" width="10.8571428571429" customWidth="1"/>
    <col min="5" max="5" width="9.57142857142857" customWidth="1"/>
    <col min="6" max="6" width="10.8571428571429" customWidth="1"/>
    <col min="8" max="8" width="9.85714285714286" customWidth="1"/>
    <col min="9" max="9" width="10.8571428571429" customWidth="1"/>
    <col min="10" max="11" width="10.5714285714286" customWidth="1"/>
    <col min="12" max="12" width="9.71428571428571" customWidth="1"/>
    <col min="13" max="13" width="12.2857142857143" customWidth="1"/>
    <col min="14" max="14" width="13.2857142857143" customWidth="1"/>
    <col min="15" max="15" width="13.1428571428571" customWidth="1"/>
  </cols>
  <sheetData>
    <row r="1" ht="33.75" customHeight="1" spans="1:15">
      <c r="A1" s="377" t="s">
        <v>0</v>
      </c>
      <c r="B1" s="377"/>
      <c r="C1" s="377"/>
      <c r="D1" s="377"/>
      <c r="E1" s="377"/>
      <c r="F1" s="377"/>
      <c r="G1" s="377"/>
      <c r="H1" s="377"/>
      <c r="I1" s="377"/>
      <c r="J1" s="377"/>
      <c r="K1" s="377"/>
      <c r="L1" s="377"/>
      <c r="M1" s="377"/>
      <c r="N1" s="377"/>
      <c r="O1" s="377"/>
    </row>
    <row r="2" spans="1:15">
      <c r="A2" s="413"/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15"/>
      <c r="N2" s="115"/>
      <c r="O2" s="115"/>
    </row>
    <row r="3" ht="21.75" customHeight="1" spans="1:15">
      <c r="A3" s="178"/>
      <c r="B3" s="178"/>
      <c r="C3" s="178"/>
      <c r="D3" s="178"/>
      <c r="E3" s="178"/>
      <c r="F3" s="414" t="s">
        <v>1</v>
      </c>
      <c r="G3" s="178"/>
      <c r="H3" s="178"/>
      <c r="I3" s="178"/>
      <c r="J3" s="178"/>
      <c r="K3" s="178"/>
      <c r="L3" s="178"/>
      <c r="M3" s="178"/>
      <c r="N3" s="456" t="s">
        <v>2</v>
      </c>
      <c r="O3" s="456"/>
    </row>
    <row r="4" customHeight="1" spans="1:15">
      <c r="A4" s="378" t="s">
        <v>3</v>
      </c>
      <c r="B4" s="378" t="s">
        <v>4</v>
      </c>
      <c r="C4" s="378" t="s">
        <v>5</v>
      </c>
      <c r="D4" s="378"/>
      <c r="E4" s="378" t="s">
        <v>6</v>
      </c>
      <c r="F4" s="378"/>
      <c r="G4" s="378" t="s">
        <v>7</v>
      </c>
      <c r="H4" s="378"/>
      <c r="I4" s="457" t="s">
        <v>8</v>
      </c>
      <c r="J4" s="457"/>
      <c r="K4" s="457"/>
      <c r="L4" s="380" t="s">
        <v>9</v>
      </c>
      <c r="M4" s="380"/>
      <c r="N4" s="380" t="s">
        <v>10</v>
      </c>
      <c r="O4" s="380"/>
    </row>
    <row r="5" customHeight="1" spans="1:15">
      <c r="A5" s="378"/>
      <c r="B5" s="378"/>
      <c r="C5" s="378"/>
      <c r="D5" s="378"/>
      <c r="E5" s="378"/>
      <c r="F5" s="378"/>
      <c r="G5" s="378"/>
      <c r="H5" s="378"/>
      <c r="I5" s="378" t="s">
        <v>11</v>
      </c>
      <c r="J5" s="378"/>
      <c r="K5" s="408" t="s">
        <v>12</v>
      </c>
      <c r="L5" s="380"/>
      <c r="M5" s="380"/>
      <c r="N5" s="380"/>
      <c r="O5" s="380"/>
    </row>
    <row r="6" customHeight="1" spans="1:15">
      <c r="A6" s="378"/>
      <c r="B6" s="378"/>
      <c r="C6" s="403" t="s">
        <v>13</v>
      </c>
      <c r="D6" s="403" t="s">
        <v>14</v>
      </c>
      <c r="E6" s="403" t="s">
        <v>13</v>
      </c>
      <c r="F6" s="403" t="s">
        <v>14</v>
      </c>
      <c r="G6" s="403" t="s">
        <v>13</v>
      </c>
      <c r="H6" s="403" t="s">
        <v>14</v>
      </c>
      <c r="I6" s="403" t="s">
        <v>13</v>
      </c>
      <c r="J6" s="403" t="s">
        <v>14</v>
      </c>
      <c r="K6" s="408"/>
      <c r="L6" s="403" t="s">
        <v>13</v>
      </c>
      <c r="M6" s="403" t="s">
        <v>14</v>
      </c>
      <c r="N6" s="403" t="str">
        <f>+L6</f>
        <v>nomda</v>
      </c>
      <c r="O6" s="403" t="str">
        <f>+M6</f>
        <v>nusxada</v>
      </c>
    </row>
    <row r="7" customHeight="1" spans="1:15">
      <c r="A7" s="378"/>
      <c r="B7" s="378"/>
      <c r="C7" s="403"/>
      <c r="D7" s="403"/>
      <c r="E7" s="403"/>
      <c r="F7" s="403"/>
      <c r="G7" s="403"/>
      <c r="H7" s="403"/>
      <c r="I7" s="403"/>
      <c r="J7" s="403"/>
      <c r="K7" s="408"/>
      <c r="L7" s="403"/>
      <c r="M7" s="403"/>
      <c r="N7" s="403"/>
      <c r="O7" s="403"/>
    </row>
    <row r="8" customHeight="1" spans="1:15">
      <c r="A8" s="378"/>
      <c r="B8" s="378"/>
      <c r="C8" s="403"/>
      <c r="D8" s="403"/>
      <c r="E8" s="403"/>
      <c r="F8" s="403"/>
      <c r="G8" s="403"/>
      <c r="H8" s="403"/>
      <c r="I8" s="403"/>
      <c r="J8" s="403"/>
      <c r="K8" s="408"/>
      <c r="L8" s="403"/>
      <c r="M8" s="403"/>
      <c r="N8" s="403"/>
      <c r="O8" s="403"/>
    </row>
    <row r="9" ht="15.75" spans="1:15">
      <c r="A9" s="415" t="s">
        <v>15</v>
      </c>
      <c r="B9" s="415" t="s">
        <v>16</v>
      </c>
      <c r="C9" s="415" t="s">
        <v>17</v>
      </c>
      <c r="D9" s="415" t="s">
        <v>18</v>
      </c>
      <c r="E9" s="415" t="s">
        <v>19</v>
      </c>
      <c r="F9" s="415" t="s">
        <v>20</v>
      </c>
      <c r="G9" s="415" t="s">
        <v>21</v>
      </c>
      <c r="H9" s="415" t="s">
        <v>22</v>
      </c>
      <c r="I9" s="415" t="s">
        <v>23</v>
      </c>
      <c r="J9" s="415" t="s">
        <v>24</v>
      </c>
      <c r="K9" s="458" t="s">
        <v>25</v>
      </c>
      <c r="L9" s="458" t="s">
        <v>26</v>
      </c>
      <c r="M9" s="458" t="s">
        <v>27</v>
      </c>
      <c r="N9" s="458" t="s">
        <v>28</v>
      </c>
      <c r="O9" s="458" t="s">
        <v>29</v>
      </c>
    </row>
    <row r="10" ht="15.75" spans="1:15">
      <c r="A10" s="416">
        <v>1</v>
      </c>
      <c r="B10" s="417" t="s">
        <v>30</v>
      </c>
      <c r="C10" s="418">
        <f>C12+C13+C14+C15+C16</f>
        <v>7836</v>
      </c>
      <c r="D10" s="418">
        <f t="shared" ref="D10:M10" si="0">D12+D13+D14+D15+D16</f>
        <v>24481</v>
      </c>
      <c r="E10" s="418">
        <f t="shared" si="0"/>
        <v>7</v>
      </c>
      <c r="F10" s="418">
        <f t="shared" si="0"/>
        <v>41</v>
      </c>
      <c r="G10" s="418">
        <f t="shared" si="0"/>
        <v>9</v>
      </c>
      <c r="H10" s="418">
        <f t="shared" si="0"/>
        <v>125</v>
      </c>
      <c r="I10" s="418">
        <f t="shared" si="0"/>
        <v>0</v>
      </c>
      <c r="J10" s="418">
        <f t="shared" si="0"/>
        <v>0</v>
      </c>
      <c r="K10" s="459">
        <f t="shared" si="0"/>
        <v>0</v>
      </c>
      <c r="L10" s="418">
        <f t="shared" si="0"/>
        <v>0</v>
      </c>
      <c r="M10" s="418">
        <f t="shared" si="0"/>
        <v>0</v>
      </c>
      <c r="N10" s="418">
        <f>C10+E10+G10+I10+K10+L10</f>
        <v>7852</v>
      </c>
      <c r="O10" s="418">
        <f>D10+F10+H10+J10+M10</f>
        <v>24647</v>
      </c>
    </row>
    <row r="11" ht="15.75" spans="1:15">
      <c r="A11" s="419"/>
      <c r="B11" s="420" t="s">
        <v>31</v>
      </c>
      <c r="C11" s="421"/>
      <c r="D11" s="421"/>
      <c r="E11" s="421"/>
      <c r="F11" s="421"/>
      <c r="G11" s="421"/>
      <c r="H11" s="421"/>
      <c r="I11" s="421"/>
      <c r="J11" s="421"/>
      <c r="K11" s="460"/>
      <c r="L11" s="461"/>
      <c r="M11" s="461"/>
      <c r="N11" s="462"/>
      <c r="O11" s="463"/>
    </row>
    <row r="12" ht="15.75" spans="1:15">
      <c r="A12" s="398" t="s">
        <v>32</v>
      </c>
      <c r="B12" s="422" t="s">
        <v>33</v>
      </c>
      <c r="C12" s="423">
        <v>6634</v>
      </c>
      <c r="D12" s="421">
        <v>18822</v>
      </c>
      <c r="E12" s="421">
        <v>1</v>
      </c>
      <c r="F12" s="421">
        <v>8</v>
      </c>
      <c r="G12" s="421"/>
      <c r="H12" s="421"/>
      <c r="I12" s="421"/>
      <c r="J12" s="421"/>
      <c r="K12" s="460"/>
      <c r="L12" s="461"/>
      <c r="M12" s="461"/>
      <c r="N12" s="464">
        <f>C12+E12+G12+I12+K12+L12</f>
        <v>6635</v>
      </c>
      <c r="O12" s="464">
        <f>D12+F12+H12+J12+M12</f>
        <v>18830</v>
      </c>
    </row>
    <row r="13" ht="15.75" spans="1:15">
      <c r="A13" s="398" t="s">
        <v>34</v>
      </c>
      <c r="B13" s="422" t="s">
        <v>35</v>
      </c>
      <c r="C13" s="423">
        <v>0</v>
      </c>
      <c r="D13" s="421"/>
      <c r="E13" s="421">
        <v>6</v>
      </c>
      <c r="F13" s="421">
        <v>33</v>
      </c>
      <c r="G13" s="421">
        <v>9</v>
      </c>
      <c r="H13" s="421">
        <v>125</v>
      </c>
      <c r="I13" s="421"/>
      <c r="J13" s="421"/>
      <c r="K13" s="460"/>
      <c r="L13" s="461"/>
      <c r="M13" s="461"/>
      <c r="N13" s="464">
        <f t="shared" ref="N13:N21" si="1">C13+E13+G13+I13+K13+L13</f>
        <v>15</v>
      </c>
      <c r="O13" s="464">
        <f t="shared" ref="O13:O21" si="2">D13+F13+H13+J13+M13</f>
        <v>158</v>
      </c>
    </row>
    <row r="14" ht="15.75" spans="1:15">
      <c r="A14" s="398" t="s">
        <v>36</v>
      </c>
      <c r="B14" s="422" t="s">
        <v>37</v>
      </c>
      <c r="C14" s="423"/>
      <c r="D14" s="421"/>
      <c r="E14" s="421"/>
      <c r="F14" s="421"/>
      <c r="G14" s="421"/>
      <c r="H14" s="421"/>
      <c r="I14" s="421"/>
      <c r="J14" s="421"/>
      <c r="K14" s="460"/>
      <c r="L14" s="461"/>
      <c r="M14" s="461"/>
      <c r="N14" s="464">
        <f t="shared" si="1"/>
        <v>0</v>
      </c>
      <c r="O14" s="464">
        <f t="shared" si="2"/>
        <v>0</v>
      </c>
    </row>
    <row r="15" ht="15.75" spans="1:15">
      <c r="A15" s="398" t="s">
        <v>38</v>
      </c>
      <c r="B15" s="422" t="s">
        <v>39</v>
      </c>
      <c r="C15" s="423"/>
      <c r="D15" s="421"/>
      <c r="E15" s="421"/>
      <c r="F15" s="421"/>
      <c r="G15" s="421"/>
      <c r="H15" s="421"/>
      <c r="I15" s="421"/>
      <c r="J15" s="421"/>
      <c r="K15" s="460"/>
      <c r="L15" s="461"/>
      <c r="M15" s="461"/>
      <c r="N15" s="464">
        <f t="shared" si="1"/>
        <v>0</v>
      </c>
      <c r="O15" s="464">
        <f t="shared" si="2"/>
        <v>0</v>
      </c>
    </row>
    <row r="16" ht="15.75" spans="1:15">
      <c r="A16" s="398" t="s">
        <v>40</v>
      </c>
      <c r="B16" s="422" t="s">
        <v>41</v>
      </c>
      <c r="C16" s="423">
        <v>1202</v>
      </c>
      <c r="D16" s="421">
        <v>5659</v>
      </c>
      <c r="E16" s="421"/>
      <c r="F16" s="421"/>
      <c r="G16" s="421"/>
      <c r="H16" s="421"/>
      <c r="I16" s="421"/>
      <c r="J16" s="421"/>
      <c r="K16" s="460"/>
      <c r="L16" s="461"/>
      <c r="M16" s="461"/>
      <c r="N16" s="464">
        <f t="shared" si="1"/>
        <v>1202</v>
      </c>
      <c r="O16" s="464">
        <f t="shared" si="2"/>
        <v>5659</v>
      </c>
    </row>
    <row r="17" ht="15.75" spans="1:15">
      <c r="A17" s="398"/>
      <c r="B17" s="420" t="s">
        <v>31</v>
      </c>
      <c r="C17" s="421"/>
      <c r="D17" s="421"/>
      <c r="E17" s="421"/>
      <c r="F17" s="421"/>
      <c r="G17" s="421"/>
      <c r="H17" s="421"/>
      <c r="I17" s="421"/>
      <c r="J17" s="421"/>
      <c r="K17" s="460"/>
      <c r="L17" s="461"/>
      <c r="M17" s="461"/>
      <c r="N17" s="465"/>
      <c r="O17" s="465"/>
    </row>
    <row r="18" ht="15.75" spans="1:15">
      <c r="A18" s="251"/>
      <c r="B18" s="424" t="s">
        <v>42</v>
      </c>
      <c r="C18" s="420">
        <v>667</v>
      </c>
      <c r="D18" s="420">
        <v>1082</v>
      </c>
      <c r="E18" s="325"/>
      <c r="F18" s="325"/>
      <c r="G18" s="325"/>
      <c r="H18" s="325"/>
      <c r="I18" s="325"/>
      <c r="J18" s="325"/>
      <c r="K18" s="466"/>
      <c r="L18" s="325"/>
      <c r="M18" s="325"/>
      <c r="N18" s="464">
        <f>C18+E18+G18+I18+K18+L18</f>
        <v>667</v>
      </c>
      <c r="O18" s="464">
        <f t="shared" si="2"/>
        <v>1082</v>
      </c>
    </row>
    <row r="19" ht="15.75" spans="1:15">
      <c r="A19" s="398"/>
      <c r="B19" s="425" t="s">
        <v>43</v>
      </c>
      <c r="C19" s="420">
        <v>230</v>
      </c>
      <c r="D19" s="420">
        <v>9331</v>
      </c>
      <c r="E19" s="325"/>
      <c r="F19" s="325"/>
      <c r="G19" s="325"/>
      <c r="H19" s="325"/>
      <c r="I19" s="325"/>
      <c r="J19" s="325"/>
      <c r="K19" s="466"/>
      <c r="L19" s="325"/>
      <c r="M19" s="325"/>
      <c r="N19" s="464">
        <f t="shared" si="1"/>
        <v>230</v>
      </c>
      <c r="O19" s="464">
        <f t="shared" si="2"/>
        <v>9331</v>
      </c>
    </row>
    <row r="20" ht="15.75" spans="1:15">
      <c r="A20" s="398"/>
      <c r="B20" s="425" t="s">
        <v>44</v>
      </c>
      <c r="C20" s="325"/>
      <c r="D20" s="325"/>
      <c r="E20" s="325"/>
      <c r="F20" s="325"/>
      <c r="G20" s="325"/>
      <c r="H20" s="325"/>
      <c r="I20" s="325"/>
      <c r="J20" s="325"/>
      <c r="K20" s="466"/>
      <c r="L20" s="325"/>
      <c r="M20" s="325"/>
      <c r="N20" s="464">
        <f t="shared" si="1"/>
        <v>0</v>
      </c>
      <c r="O20" s="464">
        <f t="shared" si="2"/>
        <v>0</v>
      </c>
    </row>
    <row r="21" ht="15.75" spans="1:15">
      <c r="A21" s="426" t="s">
        <v>45</v>
      </c>
      <c r="B21" s="417" t="s">
        <v>46</v>
      </c>
      <c r="C21" s="427">
        <f>C22+C23+C24+C25+C26+C27+C28+C29+C30+C31</f>
        <v>7836</v>
      </c>
      <c r="D21" s="427">
        <f t="shared" ref="D21:M21" si="3">D22+D23+D24+D25+D26+D27+D28+D29+D30+D31</f>
        <v>24481</v>
      </c>
      <c r="E21" s="427">
        <f t="shared" si="3"/>
        <v>7</v>
      </c>
      <c r="F21" s="427">
        <f t="shared" si="3"/>
        <v>41</v>
      </c>
      <c r="G21" s="427">
        <f t="shared" si="3"/>
        <v>9</v>
      </c>
      <c r="H21" s="427">
        <f t="shared" si="3"/>
        <v>125</v>
      </c>
      <c r="I21" s="427">
        <f t="shared" si="3"/>
        <v>0</v>
      </c>
      <c r="J21" s="427">
        <f t="shared" si="3"/>
        <v>0</v>
      </c>
      <c r="K21" s="427">
        <f t="shared" si="3"/>
        <v>0</v>
      </c>
      <c r="L21" s="427">
        <f t="shared" si="3"/>
        <v>0</v>
      </c>
      <c r="M21" s="427">
        <f t="shared" si="3"/>
        <v>0</v>
      </c>
      <c r="N21" s="427">
        <f t="shared" si="1"/>
        <v>7852</v>
      </c>
      <c r="O21" s="427">
        <f t="shared" si="2"/>
        <v>24647</v>
      </c>
    </row>
    <row r="22" ht="15.75" spans="1:15">
      <c r="A22" s="428" t="s">
        <v>47</v>
      </c>
      <c r="B22" s="422" t="s">
        <v>48</v>
      </c>
      <c r="C22" s="429">
        <v>45</v>
      </c>
      <c r="D22" s="429">
        <v>75</v>
      </c>
      <c r="E22" s="429"/>
      <c r="F22" s="429"/>
      <c r="G22" s="429"/>
      <c r="H22" s="429"/>
      <c r="I22" s="429"/>
      <c r="J22" s="429"/>
      <c r="K22" s="467"/>
      <c r="L22" s="468"/>
      <c r="M22" s="468"/>
      <c r="N22" s="427">
        <f t="shared" ref="N22:N32" si="4">C22+E22+G22+I22+K22+L22</f>
        <v>45</v>
      </c>
      <c r="O22" s="427">
        <f t="shared" ref="O22:O32" si="5">D22+F22+H22+J22+M22</f>
        <v>75</v>
      </c>
    </row>
    <row r="23" ht="15.75" spans="1:15">
      <c r="A23" s="428" t="s">
        <v>49</v>
      </c>
      <c r="B23" s="422" t="s">
        <v>50</v>
      </c>
      <c r="C23" s="429">
        <v>82</v>
      </c>
      <c r="D23" s="429">
        <v>383</v>
      </c>
      <c r="E23" s="429"/>
      <c r="F23" s="429"/>
      <c r="G23" s="429"/>
      <c r="H23" s="429"/>
      <c r="I23" s="429"/>
      <c r="J23" s="429"/>
      <c r="K23" s="467"/>
      <c r="L23" s="468"/>
      <c r="M23" s="468"/>
      <c r="N23" s="427">
        <f t="shared" si="4"/>
        <v>82</v>
      </c>
      <c r="O23" s="427">
        <f t="shared" si="5"/>
        <v>383</v>
      </c>
    </row>
    <row r="24" ht="15.75" spans="1:15">
      <c r="A24" s="428" t="s">
        <v>51</v>
      </c>
      <c r="B24" s="422" t="s">
        <v>52</v>
      </c>
      <c r="C24" s="429">
        <v>44</v>
      </c>
      <c r="D24" s="429">
        <v>117</v>
      </c>
      <c r="E24" s="429"/>
      <c r="F24" s="429"/>
      <c r="G24" s="429"/>
      <c r="H24" s="429"/>
      <c r="I24" s="429"/>
      <c r="J24" s="429"/>
      <c r="K24" s="467"/>
      <c r="L24" s="468"/>
      <c r="M24" s="468"/>
      <c r="N24" s="427">
        <f t="shared" si="4"/>
        <v>44</v>
      </c>
      <c r="O24" s="427">
        <f t="shared" si="5"/>
        <v>117</v>
      </c>
    </row>
    <row r="25" ht="15.75" spans="1:15">
      <c r="A25" s="428" t="s">
        <v>53</v>
      </c>
      <c r="B25" s="396" t="s">
        <v>54</v>
      </c>
      <c r="C25" s="429">
        <v>1146</v>
      </c>
      <c r="D25" s="429">
        <v>5188</v>
      </c>
      <c r="E25" s="429">
        <v>7</v>
      </c>
      <c r="F25" s="429">
        <v>41</v>
      </c>
      <c r="G25" s="429">
        <v>9</v>
      </c>
      <c r="H25" s="429">
        <v>125</v>
      </c>
      <c r="I25" s="429"/>
      <c r="J25" s="429"/>
      <c r="K25" s="467"/>
      <c r="L25" s="468"/>
      <c r="M25" s="468"/>
      <c r="N25" s="427">
        <f t="shared" si="4"/>
        <v>1162</v>
      </c>
      <c r="O25" s="427">
        <f t="shared" si="5"/>
        <v>5354</v>
      </c>
    </row>
    <row r="26" ht="15.75" spans="1:15">
      <c r="A26" s="428" t="s">
        <v>55</v>
      </c>
      <c r="B26" s="430" t="s">
        <v>56</v>
      </c>
      <c r="C26" s="428" t="s">
        <v>57</v>
      </c>
      <c r="D26" s="428" t="s">
        <v>58</v>
      </c>
      <c r="E26" s="428"/>
      <c r="F26" s="428"/>
      <c r="G26" s="428"/>
      <c r="H26" s="428"/>
      <c r="I26" s="428"/>
      <c r="J26" s="428"/>
      <c r="K26" s="469"/>
      <c r="L26" s="468"/>
      <c r="M26" s="468"/>
      <c r="N26" s="427">
        <f t="shared" si="4"/>
        <v>175</v>
      </c>
      <c r="O26" s="427">
        <f t="shared" si="5"/>
        <v>2339</v>
      </c>
    </row>
    <row r="27" ht="30" spans="1:15">
      <c r="A27" s="428" t="s">
        <v>59</v>
      </c>
      <c r="B27" s="431" t="s">
        <v>60</v>
      </c>
      <c r="C27" s="432">
        <v>83</v>
      </c>
      <c r="D27" s="432">
        <v>439</v>
      </c>
      <c r="E27" s="433"/>
      <c r="F27" s="433"/>
      <c r="G27" s="433"/>
      <c r="H27" s="433"/>
      <c r="I27" s="433"/>
      <c r="J27" s="433"/>
      <c r="K27" s="470"/>
      <c r="L27" s="468"/>
      <c r="M27" s="468"/>
      <c r="N27" s="427">
        <f t="shared" si="4"/>
        <v>83</v>
      </c>
      <c r="O27" s="427">
        <f t="shared" si="5"/>
        <v>439</v>
      </c>
    </row>
    <row r="28" ht="15.75" spans="1:15">
      <c r="A28" s="428" t="s">
        <v>61</v>
      </c>
      <c r="B28" s="434" t="s">
        <v>62</v>
      </c>
      <c r="C28" s="433">
        <v>39</v>
      </c>
      <c r="D28" s="433">
        <v>703</v>
      </c>
      <c r="E28" s="433"/>
      <c r="F28" s="433"/>
      <c r="G28" s="433"/>
      <c r="H28" s="433"/>
      <c r="I28" s="433"/>
      <c r="J28" s="433"/>
      <c r="K28" s="470"/>
      <c r="L28" s="468"/>
      <c r="M28" s="468"/>
      <c r="N28" s="427">
        <f t="shared" si="4"/>
        <v>39</v>
      </c>
      <c r="O28" s="427">
        <f t="shared" si="5"/>
        <v>703</v>
      </c>
    </row>
    <row r="29" ht="15.75" spans="1:15">
      <c r="A29" s="428" t="s">
        <v>63</v>
      </c>
      <c r="B29" s="435" t="s">
        <v>64</v>
      </c>
      <c r="C29" s="433">
        <v>120</v>
      </c>
      <c r="D29" s="433">
        <v>3068</v>
      </c>
      <c r="E29" s="433"/>
      <c r="F29" s="433"/>
      <c r="G29" s="433"/>
      <c r="H29" s="433"/>
      <c r="I29" s="433"/>
      <c r="J29" s="433"/>
      <c r="K29" s="470"/>
      <c r="L29" s="468"/>
      <c r="M29" s="468"/>
      <c r="N29" s="427">
        <f t="shared" si="4"/>
        <v>120</v>
      </c>
      <c r="O29" s="427">
        <f t="shared" si="5"/>
        <v>3068</v>
      </c>
    </row>
    <row r="30" ht="15.75" spans="1:15">
      <c r="A30" s="428" t="s">
        <v>65</v>
      </c>
      <c r="B30" s="435" t="s">
        <v>66</v>
      </c>
      <c r="C30" s="429">
        <v>6075</v>
      </c>
      <c r="D30" s="429">
        <v>11268</v>
      </c>
      <c r="E30" s="433"/>
      <c r="F30" s="433"/>
      <c r="G30" s="433"/>
      <c r="H30" s="433"/>
      <c r="I30" s="433"/>
      <c r="J30" s="433"/>
      <c r="K30" s="470"/>
      <c r="L30" s="468"/>
      <c r="M30" s="468"/>
      <c r="N30" s="427">
        <f t="shared" si="4"/>
        <v>6075</v>
      </c>
      <c r="O30" s="427">
        <f t="shared" si="5"/>
        <v>11268</v>
      </c>
    </row>
    <row r="31" ht="15.75" spans="1:15">
      <c r="A31" s="428" t="s">
        <v>67</v>
      </c>
      <c r="B31" s="422" t="s">
        <v>68</v>
      </c>
      <c r="C31" s="433">
        <v>27</v>
      </c>
      <c r="D31" s="433">
        <v>901</v>
      </c>
      <c r="E31" s="436"/>
      <c r="F31" s="436"/>
      <c r="G31" s="436"/>
      <c r="H31" s="436"/>
      <c r="I31" s="436"/>
      <c r="J31" s="436"/>
      <c r="K31" s="470"/>
      <c r="L31" s="468"/>
      <c r="M31" s="468"/>
      <c r="N31" s="427">
        <f t="shared" si="4"/>
        <v>27</v>
      </c>
      <c r="O31" s="427">
        <f t="shared" si="5"/>
        <v>901</v>
      </c>
    </row>
    <row r="32" ht="15.75" spans="1:15">
      <c r="A32" s="437" t="s">
        <v>69</v>
      </c>
      <c r="B32" s="438" t="s">
        <v>70</v>
      </c>
      <c r="C32" s="439">
        <f>C33+C36+C42</f>
        <v>7836</v>
      </c>
      <c r="D32" s="439">
        <f t="shared" ref="D32:M32" si="6">D33+D36+D42</f>
        <v>24481</v>
      </c>
      <c r="E32" s="439">
        <f t="shared" si="6"/>
        <v>7</v>
      </c>
      <c r="F32" s="439">
        <f t="shared" si="6"/>
        <v>41</v>
      </c>
      <c r="G32" s="439">
        <f t="shared" si="6"/>
        <v>9</v>
      </c>
      <c r="H32" s="439">
        <f t="shared" si="6"/>
        <v>125</v>
      </c>
      <c r="I32" s="439">
        <f t="shared" si="6"/>
        <v>0</v>
      </c>
      <c r="J32" s="439">
        <f t="shared" si="6"/>
        <v>0</v>
      </c>
      <c r="K32" s="459">
        <f t="shared" si="6"/>
        <v>0</v>
      </c>
      <c r="L32" s="418">
        <f t="shared" si="6"/>
        <v>0</v>
      </c>
      <c r="M32" s="418">
        <f t="shared" si="6"/>
        <v>0</v>
      </c>
      <c r="N32" s="418">
        <f t="shared" si="4"/>
        <v>7852</v>
      </c>
      <c r="O32" s="418">
        <f t="shared" si="5"/>
        <v>24647</v>
      </c>
    </row>
    <row r="33" ht="15.75" spans="1:15">
      <c r="A33" s="440" t="s">
        <v>71</v>
      </c>
      <c r="B33" s="441" t="s">
        <v>72</v>
      </c>
      <c r="C33" s="442">
        <f>C34+C35</f>
        <v>6679</v>
      </c>
      <c r="D33" s="442">
        <f t="shared" ref="D33:M33" si="7">D34+D35</f>
        <v>20438</v>
      </c>
      <c r="E33" s="442">
        <f t="shared" si="7"/>
        <v>3</v>
      </c>
      <c r="F33" s="442">
        <f t="shared" si="7"/>
        <v>11</v>
      </c>
      <c r="G33" s="442">
        <f t="shared" si="7"/>
        <v>6</v>
      </c>
      <c r="H33" s="442">
        <f t="shared" si="7"/>
        <v>122</v>
      </c>
      <c r="I33" s="442">
        <f t="shared" si="7"/>
        <v>0</v>
      </c>
      <c r="J33" s="442">
        <f t="shared" si="7"/>
        <v>0</v>
      </c>
      <c r="K33" s="471">
        <f t="shared" si="7"/>
        <v>0</v>
      </c>
      <c r="L33" s="442">
        <f t="shared" si="7"/>
        <v>0</v>
      </c>
      <c r="M33" s="442">
        <f t="shared" si="7"/>
        <v>0</v>
      </c>
      <c r="N33" s="418">
        <f t="shared" ref="N33:N49" si="8">C33+E33+G33+I33+K33+L33</f>
        <v>6688</v>
      </c>
      <c r="O33" s="418">
        <f t="shared" ref="O33:O57" si="9">D33+F33+H33+J33+M33</f>
        <v>20571</v>
      </c>
    </row>
    <row r="34" ht="15.75" spans="1:15">
      <c r="A34" s="398" t="s">
        <v>73</v>
      </c>
      <c r="B34" s="422" t="s">
        <v>74</v>
      </c>
      <c r="C34" s="433">
        <v>2770</v>
      </c>
      <c r="D34" s="433">
        <v>11881</v>
      </c>
      <c r="E34" s="433">
        <v>0</v>
      </c>
      <c r="F34" s="433">
        <v>0</v>
      </c>
      <c r="G34" s="433">
        <v>1</v>
      </c>
      <c r="H34" s="433">
        <v>3</v>
      </c>
      <c r="I34" s="433"/>
      <c r="J34" s="433"/>
      <c r="K34" s="472"/>
      <c r="L34" s="473"/>
      <c r="M34" s="473"/>
      <c r="N34" s="418">
        <f t="shared" si="8"/>
        <v>2771</v>
      </c>
      <c r="O34" s="418">
        <f t="shared" si="9"/>
        <v>11884</v>
      </c>
    </row>
    <row r="35" ht="15.75" spans="1:15">
      <c r="A35" s="398" t="s">
        <v>75</v>
      </c>
      <c r="B35" s="422" t="s">
        <v>76</v>
      </c>
      <c r="C35" s="433">
        <v>3909</v>
      </c>
      <c r="D35" s="433">
        <v>8557</v>
      </c>
      <c r="E35" s="433">
        <v>3</v>
      </c>
      <c r="F35" s="433">
        <v>11</v>
      </c>
      <c r="G35" s="433">
        <v>5</v>
      </c>
      <c r="H35" s="433">
        <v>119</v>
      </c>
      <c r="I35" s="433"/>
      <c r="J35" s="433"/>
      <c r="K35" s="472"/>
      <c r="L35" s="473"/>
      <c r="M35" s="473"/>
      <c r="N35" s="418">
        <f t="shared" si="8"/>
        <v>3917</v>
      </c>
      <c r="O35" s="418">
        <f t="shared" si="9"/>
        <v>8687</v>
      </c>
    </row>
    <row r="36" ht="15.75" spans="1:15">
      <c r="A36" s="440" t="s">
        <v>77</v>
      </c>
      <c r="B36" s="441" t="s">
        <v>78</v>
      </c>
      <c r="C36" s="442">
        <f>C37+C38+C39+C40+C41</f>
        <v>6</v>
      </c>
      <c r="D36" s="442">
        <f t="shared" ref="D36:M36" si="10">D37+D38+D39+D40+D41</f>
        <v>11</v>
      </c>
      <c r="E36" s="442">
        <f t="shared" si="10"/>
        <v>0</v>
      </c>
      <c r="F36" s="442">
        <f t="shared" si="10"/>
        <v>0</v>
      </c>
      <c r="G36" s="442">
        <f t="shared" si="10"/>
        <v>1</v>
      </c>
      <c r="H36" s="442">
        <f t="shared" si="10"/>
        <v>1</v>
      </c>
      <c r="I36" s="442">
        <f t="shared" si="10"/>
        <v>0</v>
      </c>
      <c r="J36" s="442">
        <f t="shared" si="10"/>
        <v>0</v>
      </c>
      <c r="K36" s="471">
        <f t="shared" si="10"/>
        <v>0</v>
      </c>
      <c r="L36" s="442">
        <f t="shared" si="10"/>
        <v>0</v>
      </c>
      <c r="M36" s="442">
        <f t="shared" si="10"/>
        <v>0</v>
      </c>
      <c r="N36" s="418">
        <f t="shared" si="8"/>
        <v>7</v>
      </c>
      <c r="O36" s="418">
        <f t="shared" si="9"/>
        <v>12</v>
      </c>
    </row>
    <row r="37" ht="15.75" spans="1:15">
      <c r="A37" s="398" t="s">
        <v>79</v>
      </c>
      <c r="B37" s="422" t="s">
        <v>80</v>
      </c>
      <c r="C37" s="433">
        <v>4</v>
      </c>
      <c r="D37" s="433">
        <v>9</v>
      </c>
      <c r="E37" s="433"/>
      <c r="F37" s="433"/>
      <c r="G37" s="433"/>
      <c r="H37" s="433"/>
      <c r="I37" s="433"/>
      <c r="J37" s="433"/>
      <c r="K37" s="472"/>
      <c r="L37" s="473"/>
      <c r="M37" s="473"/>
      <c r="N37" s="418">
        <f t="shared" si="8"/>
        <v>4</v>
      </c>
      <c r="O37" s="418">
        <f t="shared" si="9"/>
        <v>9</v>
      </c>
    </row>
    <row r="38" ht="15.75" spans="1:15">
      <c r="A38" s="398" t="s">
        <v>81</v>
      </c>
      <c r="B38" s="422" t="s">
        <v>82</v>
      </c>
      <c r="C38" s="433"/>
      <c r="D38" s="433"/>
      <c r="E38" s="433"/>
      <c r="F38" s="433"/>
      <c r="G38" s="433"/>
      <c r="H38" s="433"/>
      <c r="I38" s="433"/>
      <c r="J38" s="433"/>
      <c r="K38" s="472"/>
      <c r="L38" s="473"/>
      <c r="M38" s="473"/>
      <c r="N38" s="418">
        <f t="shared" si="8"/>
        <v>0</v>
      </c>
      <c r="O38" s="418">
        <f t="shared" si="9"/>
        <v>0</v>
      </c>
    </row>
    <row r="39" ht="15.75" spans="1:15">
      <c r="A39" s="398" t="s">
        <v>83</v>
      </c>
      <c r="B39" s="422" t="s">
        <v>84</v>
      </c>
      <c r="C39" s="433"/>
      <c r="D39" s="433"/>
      <c r="E39" s="433"/>
      <c r="F39" s="433"/>
      <c r="G39" s="433"/>
      <c r="H39" s="433"/>
      <c r="I39" s="433"/>
      <c r="J39" s="433"/>
      <c r="K39" s="472"/>
      <c r="L39" s="473"/>
      <c r="M39" s="473"/>
      <c r="N39" s="418">
        <f t="shared" si="8"/>
        <v>0</v>
      </c>
      <c r="O39" s="418">
        <f t="shared" si="9"/>
        <v>0</v>
      </c>
    </row>
    <row r="40" ht="15.75" spans="1:15">
      <c r="A40" s="398" t="s">
        <v>85</v>
      </c>
      <c r="B40" s="422" t="s">
        <v>86</v>
      </c>
      <c r="C40" s="433"/>
      <c r="D40" s="433"/>
      <c r="E40" s="433"/>
      <c r="F40" s="433"/>
      <c r="G40" s="433"/>
      <c r="H40" s="433"/>
      <c r="I40" s="433"/>
      <c r="J40" s="433"/>
      <c r="K40" s="472"/>
      <c r="L40" s="473"/>
      <c r="M40" s="473"/>
      <c r="N40" s="418">
        <f t="shared" si="8"/>
        <v>0</v>
      </c>
      <c r="O40" s="418">
        <f t="shared" si="9"/>
        <v>0</v>
      </c>
    </row>
    <row r="41" ht="15.75" spans="1:15">
      <c r="A41" s="398" t="s">
        <v>87</v>
      </c>
      <c r="B41" s="422" t="s">
        <v>88</v>
      </c>
      <c r="C41" s="433">
        <v>2</v>
      </c>
      <c r="D41" s="433">
        <v>2</v>
      </c>
      <c r="E41" s="433"/>
      <c r="F41" s="433"/>
      <c r="G41" s="433">
        <v>1</v>
      </c>
      <c r="H41" s="433">
        <v>1</v>
      </c>
      <c r="I41" s="433"/>
      <c r="J41" s="433"/>
      <c r="K41" s="472"/>
      <c r="L41" s="473"/>
      <c r="M41" s="473"/>
      <c r="N41" s="418">
        <f t="shared" si="8"/>
        <v>3</v>
      </c>
      <c r="O41" s="418">
        <f t="shared" si="9"/>
        <v>3</v>
      </c>
    </row>
    <row r="42" spans="1:15">
      <c r="A42" s="440" t="s">
        <v>89</v>
      </c>
      <c r="B42" s="441" t="s">
        <v>90</v>
      </c>
      <c r="C42" s="443">
        <f>C43+C44+C45+C46+C47+C48+C49</f>
        <v>1151</v>
      </c>
      <c r="D42" s="443">
        <f t="shared" ref="D42:O42" si="11">D43+D44+D45+D46+D47+D48+D49</f>
        <v>4032</v>
      </c>
      <c r="E42" s="443">
        <f t="shared" si="11"/>
        <v>4</v>
      </c>
      <c r="F42" s="443">
        <f t="shared" si="11"/>
        <v>30</v>
      </c>
      <c r="G42" s="443">
        <f t="shared" si="11"/>
        <v>2</v>
      </c>
      <c r="H42" s="443">
        <f t="shared" si="11"/>
        <v>2</v>
      </c>
      <c r="I42" s="443">
        <f t="shared" si="11"/>
        <v>0</v>
      </c>
      <c r="J42" s="443">
        <f t="shared" si="11"/>
        <v>0</v>
      </c>
      <c r="K42" s="474">
        <f t="shared" si="11"/>
        <v>0</v>
      </c>
      <c r="L42" s="443">
        <f t="shared" si="11"/>
        <v>0</v>
      </c>
      <c r="M42" s="443">
        <f t="shared" si="11"/>
        <v>0</v>
      </c>
      <c r="N42" s="475">
        <f t="shared" si="11"/>
        <v>1157</v>
      </c>
      <c r="O42" s="475">
        <f t="shared" si="11"/>
        <v>4064</v>
      </c>
    </row>
    <row r="43" ht="15.75" spans="1:15">
      <c r="A43" s="398" t="s">
        <v>91</v>
      </c>
      <c r="B43" s="422" t="s">
        <v>92</v>
      </c>
      <c r="C43" s="433">
        <v>1130</v>
      </c>
      <c r="D43" s="433">
        <v>1936</v>
      </c>
      <c r="E43" s="433">
        <v>4</v>
      </c>
      <c r="F43" s="433">
        <v>30</v>
      </c>
      <c r="G43" s="433">
        <v>2</v>
      </c>
      <c r="H43" s="433">
        <v>2</v>
      </c>
      <c r="I43" s="433"/>
      <c r="J43" s="433"/>
      <c r="K43" s="472"/>
      <c r="L43" s="473"/>
      <c r="M43" s="473"/>
      <c r="N43" s="418">
        <f t="shared" si="8"/>
        <v>1136</v>
      </c>
      <c r="O43" s="418">
        <f t="shared" si="9"/>
        <v>1968</v>
      </c>
    </row>
    <row r="44" ht="15.75" spans="1:15">
      <c r="A44" s="398" t="s">
        <v>93</v>
      </c>
      <c r="B44" s="422" t="s">
        <v>94</v>
      </c>
      <c r="C44" s="433">
        <v>18</v>
      </c>
      <c r="D44" s="433">
        <v>2079</v>
      </c>
      <c r="E44" s="433"/>
      <c r="F44" s="433"/>
      <c r="G44" s="433"/>
      <c r="H44" s="433"/>
      <c r="I44" s="433"/>
      <c r="J44" s="433"/>
      <c r="K44" s="472"/>
      <c r="L44" s="473"/>
      <c r="M44" s="473"/>
      <c r="N44" s="418">
        <f t="shared" si="8"/>
        <v>18</v>
      </c>
      <c r="O44" s="418">
        <f t="shared" si="9"/>
        <v>2079</v>
      </c>
    </row>
    <row r="45" ht="15.75" spans="1:15">
      <c r="A45" s="398" t="s">
        <v>95</v>
      </c>
      <c r="B45" s="422" t="s">
        <v>96</v>
      </c>
      <c r="C45" s="433"/>
      <c r="D45" s="433"/>
      <c r="E45" s="433"/>
      <c r="F45" s="433"/>
      <c r="G45" s="433"/>
      <c r="H45" s="433"/>
      <c r="I45" s="433"/>
      <c r="J45" s="433"/>
      <c r="K45" s="472"/>
      <c r="L45" s="473"/>
      <c r="M45" s="473"/>
      <c r="N45" s="418">
        <f t="shared" si="8"/>
        <v>0</v>
      </c>
      <c r="O45" s="418">
        <f t="shared" si="9"/>
        <v>0</v>
      </c>
    </row>
    <row r="46" ht="15.75" spans="1:15">
      <c r="A46" s="398" t="s">
        <v>97</v>
      </c>
      <c r="B46" s="422" t="s">
        <v>98</v>
      </c>
      <c r="C46" s="433">
        <v>2</v>
      </c>
      <c r="D46" s="433">
        <v>15</v>
      </c>
      <c r="E46" s="433"/>
      <c r="F46" s="433"/>
      <c r="G46" s="433"/>
      <c r="H46" s="433"/>
      <c r="I46" s="433"/>
      <c r="J46" s="433"/>
      <c r="K46" s="472"/>
      <c r="L46" s="473"/>
      <c r="M46" s="473"/>
      <c r="N46" s="418">
        <f t="shared" si="8"/>
        <v>2</v>
      </c>
      <c r="O46" s="418">
        <f t="shared" si="9"/>
        <v>15</v>
      </c>
    </row>
    <row r="47" ht="15.75" spans="1:15">
      <c r="A47" s="398" t="s">
        <v>99</v>
      </c>
      <c r="B47" s="422" t="s">
        <v>100</v>
      </c>
      <c r="C47" s="433"/>
      <c r="D47" s="433"/>
      <c r="E47" s="433"/>
      <c r="F47" s="433"/>
      <c r="G47" s="433"/>
      <c r="H47" s="433"/>
      <c r="I47" s="433"/>
      <c r="J47" s="433"/>
      <c r="K47" s="472"/>
      <c r="L47" s="473"/>
      <c r="M47" s="473"/>
      <c r="N47" s="418">
        <f t="shared" si="8"/>
        <v>0</v>
      </c>
      <c r="O47" s="418">
        <f t="shared" si="9"/>
        <v>0</v>
      </c>
    </row>
    <row r="48" ht="15.75" spans="1:15">
      <c r="A48" s="398" t="s">
        <v>101</v>
      </c>
      <c r="B48" s="422" t="s">
        <v>102</v>
      </c>
      <c r="C48" s="433"/>
      <c r="D48" s="433"/>
      <c r="E48" s="433"/>
      <c r="F48" s="433"/>
      <c r="G48" s="433"/>
      <c r="H48" s="433"/>
      <c r="I48" s="433"/>
      <c r="J48" s="433"/>
      <c r="K48" s="472"/>
      <c r="L48" s="473"/>
      <c r="M48" s="473"/>
      <c r="N48" s="418">
        <f t="shared" si="8"/>
        <v>0</v>
      </c>
      <c r="O48" s="418">
        <f t="shared" si="9"/>
        <v>0</v>
      </c>
    </row>
    <row r="49" ht="15.75" spans="1:15">
      <c r="A49" s="398" t="s">
        <v>103</v>
      </c>
      <c r="B49" s="422" t="s">
        <v>104</v>
      </c>
      <c r="C49" s="433">
        <v>1</v>
      </c>
      <c r="D49" s="433">
        <v>2</v>
      </c>
      <c r="E49" s="433"/>
      <c r="F49" s="433"/>
      <c r="G49" s="433"/>
      <c r="H49" s="433"/>
      <c r="I49" s="433"/>
      <c r="J49" s="433"/>
      <c r="K49" s="472"/>
      <c r="L49" s="473"/>
      <c r="M49" s="473"/>
      <c r="N49" s="418">
        <f t="shared" si="8"/>
        <v>1</v>
      </c>
      <c r="O49" s="418">
        <f t="shared" si="9"/>
        <v>2</v>
      </c>
    </row>
    <row r="50" ht="28.5" spans="1:15">
      <c r="A50" s="444" t="s">
        <v>105</v>
      </c>
      <c r="B50" s="445" t="s">
        <v>106</v>
      </c>
      <c r="C50" s="446">
        <f>C52+C53+C56+C57</f>
        <v>43</v>
      </c>
      <c r="D50" s="446">
        <f t="shared" ref="D50:N50" si="12">D52+D53+D56+D57</f>
        <v>53</v>
      </c>
      <c r="E50" s="446">
        <f t="shared" si="12"/>
        <v>0</v>
      </c>
      <c r="F50" s="446">
        <f t="shared" si="12"/>
        <v>0</v>
      </c>
      <c r="G50" s="446">
        <f t="shared" si="12"/>
        <v>0</v>
      </c>
      <c r="H50" s="446">
        <f t="shared" si="12"/>
        <v>0</v>
      </c>
      <c r="I50" s="446">
        <f t="shared" si="12"/>
        <v>0</v>
      </c>
      <c r="J50" s="446">
        <f t="shared" si="12"/>
        <v>0</v>
      </c>
      <c r="K50" s="476">
        <f t="shared" si="12"/>
        <v>0</v>
      </c>
      <c r="L50" s="446">
        <f t="shared" si="12"/>
        <v>0</v>
      </c>
      <c r="M50" s="446">
        <f t="shared" si="12"/>
        <v>0</v>
      </c>
      <c r="N50" s="446">
        <f t="shared" si="12"/>
        <v>43</v>
      </c>
      <c r="O50" s="477">
        <f t="shared" si="9"/>
        <v>53</v>
      </c>
    </row>
    <row r="51" ht="15.75" spans="1:15">
      <c r="A51" s="447"/>
      <c r="B51" s="435" t="s">
        <v>31</v>
      </c>
      <c r="C51" s="448"/>
      <c r="D51" s="448"/>
      <c r="E51" s="448"/>
      <c r="F51" s="448"/>
      <c r="G51" s="448"/>
      <c r="H51" s="448"/>
      <c r="I51" s="448"/>
      <c r="J51" s="448"/>
      <c r="K51" s="478"/>
      <c r="L51" s="479"/>
      <c r="M51" s="479"/>
      <c r="N51" s="446">
        <f t="shared" ref="N51:N57" si="13">C51+E51+G51+I51+K51+L51</f>
        <v>0</v>
      </c>
      <c r="O51" s="446">
        <f t="shared" si="9"/>
        <v>0</v>
      </c>
    </row>
    <row r="52" ht="15.75" spans="1:15">
      <c r="A52" s="449" t="s">
        <v>107</v>
      </c>
      <c r="B52" s="435" t="s">
        <v>108</v>
      </c>
      <c r="C52" s="448"/>
      <c r="D52" s="448"/>
      <c r="E52" s="448"/>
      <c r="F52" s="448"/>
      <c r="G52" s="448"/>
      <c r="H52" s="448"/>
      <c r="I52" s="448"/>
      <c r="J52" s="448"/>
      <c r="K52" s="478"/>
      <c r="L52" s="479"/>
      <c r="M52" s="479"/>
      <c r="N52" s="446">
        <f t="shared" si="13"/>
        <v>0</v>
      </c>
      <c r="O52" s="446">
        <f t="shared" si="9"/>
        <v>0</v>
      </c>
    </row>
    <row r="53" ht="15.75" spans="1:15">
      <c r="A53" s="449" t="s">
        <v>109</v>
      </c>
      <c r="B53" s="450" t="s">
        <v>110</v>
      </c>
      <c r="C53" s="446">
        <f t="shared" ref="C53:J53" si="14">C54+C55</f>
        <v>43</v>
      </c>
      <c r="D53" s="446">
        <f t="shared" si="14"/>
        <v>53</v>
      </c>
      <c r="E53" s="446">
        <f t="shared" si="14"/>
        <v>0</v>
      </c>
      <c r="F53" s="446">
        <f t="shared" si="14"/>
        <v>0</v>
      </c>
      <c r="G53" s="446">
        <f t="shared" si="14"/>
        <v>0</v>
      </c>
      <c r="H53" s="446">
        <f t="shared" si="14"/>
        <v>0</v>
      </c>
      <c r="I53" s="446">
        <f t="shared" si="14"/>
        <v>0</v>
      </c>
      <c r="J53" s="446">
        <f t="shared" si="14"/>
        <v>0</v>
      </c>
      <c r="K53" s="476"/>
      <c r="L53" s="446"/>
      <c r="M53" s="446"/>
      <c r="N53" s="446">
        <f>N54+N55</f>
        <v>43</v>
      </c>
      <c r="O53" s="446">
        <f>O54+O55</f>
        <v>53</v>
      </c>
    </row>
    <row r="54" ht="15.75" spans="1:15">
      <c r="A54" s="449" t="s">
        <v>111</v>
      </c>
      <c r="B54" s="434" t="s">
        <v>112</v>
      </c>
      <c r="C54" s="451">
        <v>20</v>
      </c>
      <c r="D54" s="451">
        <v>30</v>
      </c>
      <c r="E54" s="448">
        <v>0</v>
      </c>
      <c r="F54" s="448">
        <v>0</v>
      </c>
      <c r="G54" s="448"/>
      <c r="H54" s="448"/>
      <c r="I54" s="448"/>
      <c r="J54" s="448"/>
      <c r="K54" s="480"/>
      <c r="L54" s="479"/>
      <c r="M54" s="479"/>
      <c r="N54" s="446">
        <f t="shared" si="13"/>
        <v>20</v>
      </c>
      <c r="O54" s="446">
        <f t="shared" si="9"/>
        <v>30</v>
      </c>
    </row>
    <row r="55" ht="15.75" spans="1:15">
      <c r="A55" s="449" t="s">
        <v>113</v>
      </c>
      <c r="B55" s="434" t="s">
        <v>114</v>
      </c>
      <c r="C55" s="451">
        <v>23</v>
      </c>
      <c r="D55" s="451">
        <v>23</v>
      </c>
      <c r="E55" s="448"/>
      <c r="F55" s="452"/>
      <c r="G55" s="448"/>
      <c r="H55" s="448"/>
      <c r="I55" s="481"/>
      <c r="J55" s="448"/>
      <c r="K55" s="480"/>
      <c r="L55" s="479"/>
      <c r="M55" s="479"/>
      <c r="N55" s="446">
        <f t="shared" si="13"/>
        <v>23</v>
      </c>
      <c r="O55" s="446">
        <f t="shared" si="9"/>
        <v>23</v>
      </c>
    </row>
    <row r="56" ht="15.75" spans="1:15">
      <c r="A56" s="449" t="s">
        <v>115</v>
      </c>
      <c r="B56" s="435" t="s">
        <v>116</v>
      </c>
      <c r="C56" s="451">
        <v>0</v>
      </c>
      <c r="D56" s="451">
        <v>0</v>
      </c>
      <c r="E56" s="448"/>
      <c r="F56" s="452"/>
      <c r="G56" s="453"/>
      <c r="H56" s="453"/>
      <c r="I56" s="481"/>
      <c r="J56" s="448"/>
      <c r="K56" s="480"/>
      <c r="L56" s="479"/>
      <c r="M56" s="479"/>
      <c r="N56" s="446">
        <f t="shared" si="13"/>
        <v>0</v>
      </c>
      <c r="O56" s="446">
        <f t="shared" si="9"/>
        <v>0</v>
      </c>
    </row>
    <row r="57" ht="15.75" spans="1:15">
      <c r="A57" s="449" t="s">
        <v>117</v>
      </c>
      <c r="B57" s="447" t="s">
        <v>118</v>
      </c>
      <c r="C57" s="454"/>
      <c r="D57" s="454"/>
      <c r="E57" s="454"/>
      <c r="F57" s="455"/>
      <c r="G57" s="454"/>
      <c r="H57" s="454"/>
      <c r="I57" s="482"/>
      <c r="J57" s="454"/>
      <c r="K57" s="483"/>
      <c r="L57" s="484"/>
      <c r="M57" s="484"/>
      <c r="N57" s="446">
        <f t="shared" si="13"/>
        <v>0</v>
      </c>
      <c r="O57" s="446">
        <f t="shared" si="9"/>
        <v>0</v>
      </c>
    </row>
    <row r="59" ht="18.75" customHeight="1"/>
    <row r="61" ht="15.75" spans="2:2">
      <c r="B61" s="402" t="s">
        <v>119</v>
      </c>
    </row>
    <row r="62" customHeight="1" spans="3:4">
      <c r="C62" s="402"/>
      <c r="D62" s="402"/>
    </row>
    <row r="63" customHeight="1"/>
    <row r="64" ht="47.25" customHeight="1"/>
    <row r="67" customHeight="1"/>
    <row r="68" customHeight="1"/>
    <row r="69" customHeight="1"/>
    <row r="117" ht="18.75" customHeight="1"/>
    <row r="120" customHeight="1"/>
    <row r="121" customHeight="1"/>
    <row r="122" ht="42.75" customHeight="1"/>
    <row r="125" customHeight="1"/>
    <row r="126" customHeight="1"/>
    <row r="127" customHeight="1"/>
    <row r="175" ht="18.75" customHeight="1"/>
    <row r="178" customHeight="1"/>
    <row r="179" customHeight="1"/>
    <row r="180" ht="35.25" customHeight="1"/>
    <row r="183" customHeight="1"/>
    <row r="184" customHeight="1"/>
    <row r="185" customHeight="1"/>
    <row r="233" ht="18.75" customHeight="1"/>
    <row r="236" ht="15.75" customHeight="1"/>
    <row r="237" ht="15.75" customHeight="1"/>
    <row r="238" ht="39.75" customHeight="1"/>
    <row r="291" ht="18.75" customHeight="1"/>
    <row r="294" customHeight="1"/>
    <row r="295" customHeight="1"/>
    <row r="296" ht="42.75" customHeight="1"/>
    <row r="349" ht="18.75" customHeight="1"/>
    <row r="352" customHeight="1"/>
    <row r="353" customHeight="1"/>
    <row r="354" ht="42.75" customHeight="1"/>
    <row r="407" ht="18.75" customHeight="1"/>
    <row r="410" customHeight="1"/>
    <row r="411" customHeight="1"/>
    <row r="412" ht="34.5" customHeight="1"/>
    <row r="465" ht="18.75" customHeight="1"/>
    <row r="468" customHeight="1"/>
    <row r="469" customHeight="1"/>
    <row r="470" ht="42" customHeight="1"/>
    <row r="586" ht="47.25" customHeight="1"/>
    <row r="644" ht="48" customHeight="1"/>
    <row r="702" ht="47.25" customHeight="1"/>
  </sheetData>
  <mergeCells count="24">
    <mergeCell ref="A1:O1"/>
    <mergeCell ref="N3:O3"/>
    <mergeCell ref="I4:K4"/>
    <mergeCell ref="I5:J5"/>
    <mergeCell ref="A4:A8"/>
    <mergeCell ref="B4:B8"/>
    <mergeCell ref="C6:C8"/>
    <mergeCell ref="D6:D8"/>
    <mergeCell ref="E6:E8"/>
    <mergeCell ref="F6:F8"/>
    <mergeCell ref="G6:G8"/>
    <mergeCell ref="H6:H8"/>
    <mergeCell ref="I6:I8"/>
    <mergeCell ref="J6:J8"/>
    <mergeCell ref="K5:K8"/>
    <mergeCell ref="L6:L8"/>
    <mergeCell ref="M6:M8"/>
    <mergeCell ref="N6:N8"/>
    <mergeCell ref="O6:O8"/>
    <mergeCell ref="C4:D5"/>
    <mergeCell ref="E4:F5"/>
    <mergeCell ref="G4:H5"/>
    <mergeCell ref="L4:M5"/>
    <mergeCell ref="N4:O5"/>
  </mergeCells>
  <pageMargins left="1.37795275590551" right="0" top="0" bottom="0" header="0" footer="0"/>
  <pageSetup paperSize="9" scale="56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Q23"/>
  <sheetViews>
    <sheetView view="pageBreakPreview" zoomScale="60" zoomScaleNormal="70" workbookViewId="0">
      <selection activeCell="J19" sqref="J19"/>
    </sheetView>
  </sheetViews>
  <sheetFormatPr defaultColWidth="9" defaultRowHeight="15"/>
  <cols>
    <col min="1" max="1" width="4.71428571428571" customWidth="1"/>
    <col min="2" max="2" width="16.7142857142857" customWidth="1"/>
    <col min="3" max="3" width="11.5714285714286" customWidth="1"/>
    <col min="4" max="4" width="11.8571428571429" customWidth="1"/>
    <col min="5" max="5" width="29.7142857142857" customWidth="1"/>
    <col min="6" max="6" width="12.4285714285714" customWidth="1"/>
    <col min="7" max="7" width="30" customWidth="1"/>
    <col min="8" max="8" width="11.8571428571429" customWidth="1"/>
    <col min="9" max="9" width="22.1428571428571" customWidth="1"/>
    <col min="10" max="10" width="12.7142857142857" customWidth="1"/>
    <col min="11" max="11" width="16" customWidth="1"/>
    <col min="12" max="12" width="13.1428571428571" customWidth="1"/>
    <col min="13" max="13" width="44" customWidth="1"/>
    <col min="14" max="14" width="11.5714285714286" customWidth="1"/>
    <col min="15" max="15" width="12" customWidth="1"/>
    <col min="16" max="16" width="10" customWidth="1"/>
    <col min="17" max="17" width="11.4285714285714" customWidth="1"/>
  </cols>
  <sheetData>
    <row r="3" ht="30.75" customHeight="1" spans="1:17">
      <c r="A3" s="126" t="s">
        <v>446</v>
      </c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</row>
    <row r="4" ht="15.75" spans="1:17">
      <c r="A4" s="127" t="s">
        <v>447</v>
      </c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127"/>
      <c r="Q4" s="127"/>
    </row>
    <row r="5" spans="17:17">
      <c r="Q5" s="141" t="s">
        <v>448</v>
      </c>
    </row>
    <row r="6" ht="15.75" spans="1:17">
      <c r="A6" s="101" t="s">
        <v>122</v>
      </c>
      <c r="B6" s="101" t="s">
        <v>449</v>
      </c>
      <c r="C6" s="101" t="s">
        <v>450</v>
      </c>
      <c r="D6" s="101"/>
      <c r="E6" s="101" t="s">
        <v>451</v>
      </c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1"/>
    </row>
    <row r="7" ht="15.75" spans="1:17">
      <c r="A7" s="101"/>
      <c r="B7" s="101"/>
      <c r="C7" s="101" t="s">
        <v>452</v>
      </c>
      <c r="D7" s="101" t="s">
        <v>453</v>
      </c>
      <c r="E7" s="102" t="s">
        <v>454</v>
      </c>
      <c r="F7" s="102"/>
      <c r="G7" s="102" t="s">
        <v>455</v>
      </c>
      <c r="H7" s="102"/>
      <c r="I7" s="101" t="s">
        <v>456</v>
      </c>
      <c r="J7" s="101"/>
      <c r="K7" s="102" t="s">
        <v>457</v>
      </c>
      <c r="L7" s="102"/>
      <c r="M7" s="102" t="s">
        <v>458</v>
      </c>
      <c r="N7" s="102"/>
      <c r="O7" s="102"/>
      <c r="P7" s="102"/>
      <c r="Q7" s="102"/>
    </row>
    <row r="8" ht="31.5" spans="1:17">
      <c r="A8" s="101"/>
      <c r="B8" s="101"/>
      <c r="C8" s="101"/>
      <c r="D8" s="101"/>
      <c r="E8" s="101" t="s">
        <v>459</v>
      </c>
      <c r="F8" s="101" t="s">
        <v>460</v>
      </c>
      <c r="G8" s="101" t="s">
        <v>459</v>
      </c>
      <c r="H8" s="101" t="s">
        <v>460</v>
      </c>
      <c r="I8" s="101" t="s">
        <v>459</v>
      </c>
      <c r="J8" s="101" t="s">
        <v>460</v>
      </c>
      <c r="K8" s="101" t="s">
        <v>459</v>
      </c>
      <c r="L8" s="101" t="s">
        <v>460</v>
      </c>
      <c r="M8" s="101" t="s">
        <v>459</v>
      </c>
      <c r="N8" s="101" t="s">
        <v>460</v>
      </c>
      <c r="O8" s="101" t="s">
        <v>461</v>
      </c>
      <c r="P8" s="101" t="s">
        <v>462</v>
      </c>
      <c r="Q8" s="101" t="s">
        <v>463</v>
      </c>
    </row>
    <row r="9" ht="15.75" spans="1:17">
      <c r="A9" s="121" t="s">
        <v>143</v>
      </c>
      <c r="B9" s="121" t="s">
        <v>16</v>
      </c>
      <c r="C9" s="121" t="s">
        <v>17</v>
      </c>
      <c r="D9" s="121" t="s">
        <v>18</v>
      </c>
      <c r="E9" s="121" t="s">
        <v>19</v>
      </c>
      <c r="F9" s="121" t="s">
        <v>20</v>
      </c>
      <c r="G9" s="121" t="s">
        <v>21</v>
      </c>
      <c r="H9" s="121" t="s">
        <v>22</v>
      </c>
      <c r="I9" s="121" t="s">
        <v>23</v>
      </c>
      <c r="J9" s="121" t="s">
        <v>24</v>
      </c>
      <c r="K9" s="121" t="s">
        <v>25</v>
      </c>
      <c r="L9" s="121" t="s">
        <v>26</v>
      </c>
      <c r="M9" s="121" t="s">
        <v>27</v>
      </c>
      <c r="N9" s="121" t="s">
        <v>28</v>
      </c>
      <c r="O9" s="121" t="s">
        <v>29</v>
      </c>
      <c r="P9" s="121" t="s">
        <v>144</v>
      </c>
      <c r="Q9" s="121" t="s">
        <v>145</v>
      </c>
    </row>
    <row r="10" ht="31.5" spans="1:17">
      <c r="A10" s="128">
        <v>4</v>
      </c>
      <c r="B10" s="129" t="s">
        <v>464</v>
      </c>
      <c r="C10" s="130">
        <v>895</v>
      </c>
      <c r="D10" s="130">
        <v>4027</v>
      </c>
      <c r="E10" s="131" t="s">
        <v>465</v>
      </c>
      <c r="F10" s="20">
        <v>932</v>
      </c>
      <c r="G10" s="132" t="s">
        <v>466</v>
      </c>
      <c r="H10" s="20">
        <v>1620</v>
      </c>
      <c r="I10" s="131" t="s">
        <v>467</v>
      </c>
      <c r="J10" s="20">
        <v>286</v>
      </c>
      <c r="K10" s="135"/>
      <c r="L10" s="20">
        <v>0</v>
      </c>
      <c r="M10" s="131" t="s">
        <v>468</v>
      </c>
      <c r="N10" s="20">
        <v>187</v>
      </c>
      <c r="O10" s="20">
        <v>0</v>
      </c>
      <c r="P10" s="20">
        <v>25</v>
      </c>
      <c r="Q10" s="20">
        <v>103</v>
      </c>
    </row>
    <row r="11" ht="15.75" spans="1:17">
      <c r="A11" s="128"/>
      <c r="B11" s="133"/>
      <c r="C11" s="134"/>
      <c r="D11" s="134"/>
      <c r="E11" s="135"/>
      <c r="F11" s="20"/>
      <c r="G11" s="135"/>
      <c r="H11" s="20"/>
      <c r="I11" s="135"/>
      <c r="J11" s="20"/>
      <c r="K11" s="20"/>
      <c r="L11" s="20"/>
      <c r="M11" s="131" t="s">
        <v>469</v>
      </c>
      <c r="N11" s="20">
        <v>5600</v>
      </c>
      <c r="O11" s="20">
        <v>0</v>
      </c>
      <c r="P11" s="20"/>
      <c r="Q11" s="20"/>
    </row>
    <row r="12" ht="15.75" spans="1:17">
      <c r="A12" s="128"/>
      <c r="B12" s="133"/>
      <c r="C12" s="134"/>
      <c r="D12" s="134"/>
      <c r="E12" s="20"/>
      <c r="F12" s="20"/>
      <c r="G12" s="20"/>
      <c r="H12" s="20"/>
      <c r="I12" s="20"/>
      <c r="J12" s="20"/>
      <c r="K12" s="20"/>
      <c r="L12" s="20"/>
      <c r="M12" s="131" t="s">
        <v>470</v>
      </c>
      <c r="N12" s="20">
        <v>125</v>
      </c>
      <c r="O12" s="20">
        <v>0</v>
      </c>
      <c r="P12" s="20"/>
      <c r="Q12" s="20"/>
    </row>
    <row r="13" ht="15.75" spans="1:17">
      <c r="A13" s="128"/>
      <c r="B13" s="136"/>
      <c r="C13" s="137"/>
      <c r="D13" s="137"/>
      <c r="E13" s="20"/>
      <c r="F13" s="20"/>
      <c r="G13" s="20"/>
      <c r="H13" s="20"/>
      <c r="I13" s="20"/>
      <c r="J13" s="20"/>
      <c r="K13" s="20"/>
      <c r="L13" s="20"/>
      <c r="M13" s="132" t="s">
        <v>471</v>
      </c>
      <c r="N13" s="20">
        <v>51</v>
      </c>
      <c r="O13" s="20">
        <v>0</v>
      </c>
      <c r="P13" s="20"/>
      <c r="Q13" s="20"/>
    </row>
    <row r="14" ht="15.75" spans="1:17">
      <c r="A14" s="138"/>
      <c r="B14" s="138"/>
      <c r="C14" s="139">
        <v>895</v>
      </c>
      <c r="D14" s="139">
        <v>4027</v>
      </c>
      <c r="E14" s="139"/>
      <c r="F14" s="139">
        <v>932</v>
      </c>
      <c r="G14" s="139"/>
      <c r="H14" s="139">
        <v>1620</v>
      </c>
      <c r="I14" s="139"/>
      <c r="J14" s="139">
        <v>286</v>
      </c>
      <c r="K14" s="139"/>
      <c r="L14" s="139"/>
      <c r="M14" s="139"/>
      <c r="N14" s="139">
        <v>5963</v>
      </c>
      <c r="O14" s="139"/>
      <c r="P14" s="139">
        <v>25</v>
      </c>
      <c r="Q14" s="139">
        <v>103</v>
      </c>
    </row>
    <row r="15" ht="15.75" spans="3:17">
      <c r="C15" s="140"/>
      <c r="D15" s="140"/>
      <c r="E15" s="140"/>
      <c r="F15" s="140"/>
      <c r="G15" s="140"/>
      <c r="H15" s="140"/>
      <c r="I15" s="140"/>
      <c r="J15" s="140"/>
      <c r="K15" s="140"/>
      <c r="L15" s="140"/>
      <c r="M15" s="140"/>
      <c r="N15" s="140"/>
      <c r="O15" s="140"/>
      <c r="P15" s="140"/>
      <c r="Q15" s="140"/>
    </row>
    <row r="16" spans="4:7">
      <c r="D16" s="2"/>
      <c r="E16" s="2"/>
      <c r="F16" s="2"/>
      <c r="G16" s="2"/>
    </row>
    <row r="18" ht="18.75" spans="4:7">
      <c r="D18" s="26" t="s">
        <v>119</v>
      </c>
      <c r="E18" s="27"/>
      <c r="F18" s="27"/>
      <c r="G18" s="27"/>
    </row>
    <row r="23" ht="30" customHeight="1"/>
  </sheetData>
  <mergeCells count="17">
    <mergeCell ref="A3:Q3"/>
    <mergeCell ref="A4:Q4"/>
    <mergeCell ref="C6:D6"/>
    <mergeCell ref="E6:Q6"/>
    <mergeCell ref="E7:F7"/>
    <mergeCell ref="G7:H7"/>
    <mergeCell ref="I7:J7"/>
    <mergeCell ref="K7:L7"/>
    <mergeCell ref="M7:Q7"/>
    <mergeCell ref="A6:A8"/>
    <mergeCell ref="A10:A13"/>
    <mergeCell ref="B6:B8"/>
    <mergeCell ref="B10:B13"/>
    <mergeCell ref="C7:C8"/>
    <mergeCell ref="C10:C13"/>
    <mergeCell ref="D7:D8"/>
    <mergeCell ref="D10:D13"/>
  </mergeCells>
  <hyperlinks>
    <hyperlink ref="E10" r:id="rId1" display="https://www.facebook.com/profile.php?id=100074738524848"/>
    <hyperlink ref="M12" r:id="rId2" display="https://t.me/Axborotkutubxonaquiztest "/>
    <hyperlink ref="I10" r:id="rId3" display="https://www.instagram.com/dustlikakm.zn.uz/"/>
    <hyperlink ref="M10" r:id="rId4" display="https://t.me/Axborotkutubxonamarkazikanali "/>
    <hyperlink ref="M11" r:id="rId5" display="https://t.me/onlinesearchbook "/>
    <hyperlink ref="M13" r:id="rId6" display="https://t.me/Dostlikbilimdonlari"/>
    <hyperlink ref="G10" r:id="rId7" display="https://youtube.com/channel/UCkGk0GhqpjUJ4hvIpzauQGg "/>
  </hyperlinks>
  <pageMargins left="0.393700787401575" right="0" top="0.393700787401575" bottom="0" header="0.31496062992126" footer="0.31496062992126"/>
  <pageSetup paperSize="9" scale="4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4"/>
  <sheetViews>
    <sheetView view="pageBreakPreview" zoomScale="60" zoomScaleNormal="100" topLeftCell="A5" workbookViewId="0">
      <selection activeCell="C18" sqref="C18"/>
    </sheetView>
  </sheetViews>
  <sheetFormatPr defaultColWidth="9" defaultRowHeight="15" outlineLevelCol="5"/>
  <cols>
    <col min="2" max="2" width="42.1428571428571" customWidth="1"/>
    <col min="3" max="3" width="22.4285714285714" customWidth="1"/>
    <col min="4" max="4" width="34.2857142857143" customWidth="1"/>
    <col min="5" max="5" width="29.2857142857143" customWidth="1"/>
    <col min="6" max="6" width="46.4285714285714" customWidth="1"/>
  </cols>
  <sheetData>
    <row r="1" spans="4:6">
      <c r="D1" s="115"/>
      <c r="E1" s="115"/>
      <c r="F1" s="115"/>
    </row>
    <row r="3" spans="6:6">
      <c r="F3" s="116"/>
    </row>
    <row r="5" ht="35.25" customHeight="1"/>
    <row r="7" ht="18.75" customHeight="1" spans="1:6">
      <c r="A7" s="117"/>
      <c r="B7" s="118" t="s">
        <v>472</v>
      </c>
      <c r="C7" s="118"/>
      <c r="D7" s="118"/>
      <c r="E7" s="118"/>
      <c r="F7" s="118"/>
    </row>
    <row r="8" spans="1:6">
      <c r="A8" s="117"/>
      <c r="B8" s="117"/>
      <c r="C8" s="117"/>
      <c r="D8" s="117"/>
      <c r="E8" s="117"/>
      <c r="F8" s="117"/>
    </row>
    <row r="9" ht="15.75" spans="1:6">
      <c r="A9" s="119"/>
      <c r="B9" s="119"/>
      <c r="C9" s="119"/>
      <c r="D9" s="119"/>
      <c r="E9" s="119"/>
      <c r="F9" s="111" t="s">
        <v>473</v>
      </c>
    </row>
    <row r="10" ht="15.75" spans="1:6">
      <c r="A10" s="102" t="s">
        <v>122</v>
      </c>
      <c r="B10" s="102" t="s">
        <v>474</v>
      </c>
      <c r="C10" s="120" t="s">
        <v>312</v>
      </c>
      <c r="D10" s="120"/>
      <c r="E10" s="120"/>
      <c r="F10" s="120"/>
    </row>
    <row r="11" ht="47.25" spans="1:6">
      <c r="A11" s="102"/>
      <c r="B11" s="102"/>
      <c r="C11" s="101" t="s">
        <v>475</v>
      </c>
      <c r="D11" s="101" t="s">
        <v>476</v>
      </c>
      <c r="E11" s="101" t="s">
        <v>477</v>
      </c>
      <c r="F11" s="101" t="s">
        <v>478</v>
      </c>
    </row>
    <row r="12" ht="15.75" spans="1:6">
      <c r="A12" s="121" t="s">
        <v>143</v>
      </c>
      <c r="B12" s="121" t="s">
        <v>16</v>
      </c>
      <c r="C12" s="122" t="s">
        <v>17</v>
      </c>
      <c r="D12" s="122" t="s">
        <v>18</v>
      </c>
      <c r="E12" s="122" t="s">
        <v>19</v>
      </c>
      <c r="F12" s="122" t="s">
        <v>20</v>
      </c>
    </row>
    <row r="13" ht="15.75" spans="1:6">
      <c r="A13" s="20">
        <v>1</v>
      </c>
      <c r="B13" s="20" t="s">
        <v>5</v>
      </c>
      <c r="C13" s="23">
        <v>23936</v>
      </c>
      <c r="D13" s="23">
        <v>8918</v>
      </c>
      <c r="E13" s="23">
        <v>0</v>
      </c>
      <c r="F13" s="23">
        <v>0</v>
      </c>
    </row>
    <row r="14" ht="15.75" spans="1:6">
      <c r="A14" s="20">
        <v>2</v>
      </c>
      <c r="B14" s="20" t="s">
        <v>6</v>
      </c>
      <c r="C14" s="23">
        <v>33</v>
      </c>
      <c r="D14" s="23">
        <v>0</v>
      </c>
      <c r="E14" s="23">
        <v>0</v>
      </c>
      <c r="F14" s="23">
        <v>0</v>
      </c>
    </row>
    <row r="15" ht="15.75" spans="1:6">
      <c r="A15" s="20">
        <v>3</v>
      </c>
      <c r="B15" s="20" t="s">
        <v>7</v>
      </c>
      <c r="C15" s="23">
        <v>125</v>
      </c>
      <c r="D15" s="23">
        <v>0</v>
      </c>
      <c r="E15" s="23">
        <v>0</v>
      </c>
      <c r="F15" s="23">
        <v>0</v>
      </c>
    </row>
    <row r="16" ht="15.75" spans="1:6">
      <c r="A16" s="20">
        <v>4</v>
      </c>
      <c r="B16" s="20" t="s">
        <v>479</v>
      </c>
      <c r="C16" s="23">
        <v>0</v>
      </c>
      <c r="D16" s="23">
        <v>0</v>
      </c>
      <c r="E16" s="23">
        <v>0</v>
      </c>
      <c r="F16" s="23">
        <v>0</v>
      </c>
    </row>
    <row r="17" ht="15.75" spans="1:6">
      <c r="A17" s="20">
        <v>5</v>
      </c>
      <c r="B17" s="20" t="s">
        <v>9</v>
      </c>
      <c r="C17" s="123">
        <v>0</v>
      </c>
      <c r="D17" s="123">
        <v>0</v>
      </c>
      <c r="E17" s="23">
        <v>0</v>
      </c>
      <c r="F17" s="23">
        <v>0</v>
      </c>
    </row>
    <row r="18" ht="15.75" spans="1:6">
      <c r="A18" s="124" t="s">
        <v>480</v>
      </c>
      <c r="B18" s="124"/>
      <c r="C18" s="125">
        <f>C13+C14+C15+C16+C17</f>
        <v>24094</v>
      </c>
      <c r="D18" s="125">
        <f>D13+D14+D15+D16+D17</f>
        <v>8918</v>
      </c>
      <c r="E18" s="125">
        <f>E13+E14+E15+E16+E17</f>
        <v>0</v>
      </c>
      <c r="F18" s="125">
        <f>F13+F14+F15+F16+F17</f>
        <v>0</v>
      </c>
    </row>
    <row r="19" ht="15.75" customHeight="1"/>
    <row r="21" ht="35.25" customHeight="1" spans="3:6">
      <c r="C21" s="26" t="s">
        <v>119</v>
      </c>
      <c r="D21" s="27"/>
      <c r="F21" s="27"/>
    </row>
    <row r="23" spans="4:4">
      <c r="D23" t="s">
        <v>481</v>
      </c>
    </row>
    <row r="34" ht="35.25" customHeight="1"/>
    <row r="35" ht="18.75" customHeight="1"/>
    <row r="48" ht="35.25" customHeight="1"/>
    <row r="49" ht="18.75" customHeight="1"/>
    <row r="62" ht="35.25" customHeight="1"/>
    <row r="63" ht="18.75" customHeight="1"/>
    <row r="76" ht="35.25" customHeight="1"/>
    <row r="77" ht="18.75" customHeight="1"/>
    <row r="90" ht="35.25" customHeight="1"/>
    <row r="91" ht="18.75" customHeight="1"/>
    <row r="104" ht="35.25" customHeight="1"/>
    <row r="105" ht="18.75" customHeight="1"/>
    <row r="118" ht="35.25" customHeight="1"/>
    <row r="119" ht="18.75" customHeight="1"/>
    <row r="132" ht="35.25" customHeight="1"/>
    <row r="146" ht="35.25" customHeight="1"/>
    <row r="160" ht="35.25" customHeight="1"/>
    <row r="174" ht="35.25" customHeight="1"/>
  </sheetData>
  <mergeCells count="5">
    <mergeCell ref="D1:F1"/>
    <mergeCell ref="C10:F10"/>
    <mergeCell ref="A18:B18"/>
    <mergeCell ref="A10:A11"/>
    <mergeCell ref="B10:B11"/>
  </mergeCells>
  <pageMargins left="0.393700787401575" right="0.393700787401575" top="0.393700787401575" bottom="0" header="0.31496062992126" footer="0.31496062992126"/>
  <pageSetup paperSize="9" scale="65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L19"/>
  <sheetViews>
    <sheetView view="pageBreakPreview" zoomScale="80" zoomScaleNormal="100" workbookViewId="0">
      <selection activeCell="D3" sqref="D3"/>
    </sheetView>
  </sheetViews>
  <sheetFormatPr defaultColWidth="9" defaultRowHeight="15"/>
  <cols>
    <col min="1" max="1" width="5.85714285714286" customWidth="1"/>
    <col min="2" max="2" width="42.1428571428571" customWidth="1"/>
    <col min="3" max="3" width="16.1428571428571" customWidth="1"/>
    <col min="4" max="4" width="16.2857142857143" customWidth="1"/>
    <col min="5" max="5" width="11.8571428571429" customWidth="1"/>
    <col min="6" max="6" width="15.8571428571429" customWidth="1"/>
    <col min="7" max="7" width="18" customWidth="1"/>
    <col min="8" max="8" width="14.2857142857143" customWidth="1"/>
    <col min="9" max="9" width="13.8571428571429" customWidth="1"/>
    <col min="10" max="10" width="17.4285714285714" customWidth="1"/>
    <col min="11" max="11" width="14.4285714285714" customWidth="1"/>
    <col min="12" max="12" width="29.2857142857143" customWidth="1"/>
  </cols>
  <sheetData>
    <row r="2" ht="39" customHeight="1" spans="4:11">
      <c r="D2" s="99" t="s">
        <v>482</v>
      </c>
      <c r="E2" s="99"/>
      <c r="F2" s="99"/>
      <c r="G2" s="99"/>
      <c r="H2" s="99"/>
      <c r="I2" s="99"/>
      <c r="J2" s="99"/>
      <c r="K2" s="99"/>
    </row>
    <row r="4" ht="15.75" spans="12:12">
      <c r="L4" s="111" t="s">
        <v>483</v>
      </c>
    </row>
    <row r="5" ht="15.75" spans="1:12">
      <c r="A5" s="100" t="s">
        <v>122</v>
      </c>
      <c r="B5" s="101" t="s">
        <v>484</v>
      </c>
      <c r="C5" s="101" t="s">
        <v>485</v>
      </c>
      <c r="D5" s="101"/>
      <c r="E5" s="101" t="s">
        <v>486</v>
      </c>
      <c r="F5" s="101" t="s">
        <v>487</v>
      </c>
      <c r="G5" s="101"/>
      <c r="H5" s="101"/>
      <c r="I5" s="101" t="s">
        <v>488</v>
      </c>
      <c r="J5" s="101" t="s">
        <v>31</v>
      </c>
      <c r="K5" s="101"/>
      <c r="L5" s="112" t="s">
        <v>489</v>
      </c>
    </row>
    <row r="6" spans="1:12">
      <c r="A6" s="100"/>
      <c r="B6" s="101"/>
      <c r="C6" s="102" t="s">
        <v>490</v>
      </c>
      <c r="D6" s="101" t="s">
        <v>491</v>
      </c>
      <c r="E6" s="101"/>
      <c r="F6" s="103" t="s">
        <v>492</v>
      </c>
      <c r="G6" s="103" t="s">
        <v>493</v>
      </c>
      <c r="H6" s="101" t="s">
        <v>494</v>
      </c>
      <c r="I6" s="101"/>
      <c r="J6" s="101" t="s">
        <v>495</v>
      </c>
      <c r="K6" s="101" t="s">
        <v>496</v>
      </c>
      <c r="L6" s="113"/>
    </row>
    <row r="7" spans="1:12">
      <c r="A7" s="100"/>
      <c r="B7" s="101"/>
      <c r="C7" s="102"/>
      <c r="D7" s="101"/>
      <c r="E7" s="101"/>
      <c r="F7" s="103"/>
      <c r="G7" s="103"/>
      <c r="H7" s="101"/>
      <c r="I7" s="101"/>
      <c r="J7" s="101"/>
      <c r="K7" s="101"/>
      <c r="L7" s="113"/>
    </row>
    <row r="8" ht="18.75" spans="1:12">
      <c r="A8" s="104" t="s">
        <v>143</v>
      </c>
      <c r="B8" s="104" t="s">
        <v>16</v>
      </c>
      <c r="C8" s="104" t="s">
        <v>17</v>
      </c>
      <c r="D8" s="104" t="s">
        <v>18</v>
      </c>
      <c r="E8" s="104" t="s">
        <v>19</v>
      </c>
      <c r="F8" s="104" t="s">
        <v>20</v>
      </c>
      <c r="G8" s="104" t="s">
        <v>21</v>
      </c>
      <c r="H8" s="104" t="s">
        <v>22</v>
      </c>
      <c r="I8" s="104" t="s">
        <v>23</v>
      </c>
      <c r="J8" s="104" t="s">
        <v>24</v>
      </c>
      <c r="K8" s="104" t="s">
        <v>25</v>
      </c>
      <c r="L8" s="104" t="s">
        <v>26</v>
      </c>
    </row>
    <row r="9" ht="30" spans="1:12">
      <c r="A9" s="105">
        <v>4</v>
      </c>
      <c r="B9" s="106" t="s">
        <v>497</v>
      </c>
      <c r="C9" s="107">
        <v>0</v>
      </c>
      <c r="D9" s="107"/>
      <c r="E9" s="107" t="s">
        <v>498</v>
      </c>
      <c r="F9" s="107" t="s">
        <v>499</v>
      </c>
      <c r="G9" s="107" t="s">
        <v>500</v>
      </c>
      <c r="H9" s="107" t="s">
        <v>501</v>
      </c>
      <c r="I9" s="107">
        <v>6</v>
      </c>
      <c r="J9" s="107">
        <v>0</v>
      </c>
      <c r="K9" s="107">
        <v>6</v>
      </c>
      <c r="L9" s="114" t="s">
        <v>502</v>
      </c>
    </row>
    <row r="10" ht="25.5" customHeight="1" spans="1:12">
      <c r="A10" s="108"/>
      <c r="B10" s="109" t="s">
        <v>10</v>
      </c>
      <c r="C10" s="109">
        <f>SUM(C9:C9)</f>
        <v>0</v>
      </c>
      <c r="D10" s="110"/>
      <c r="E10" s="110"/>
      <c r="F10" s="110"/>
      <c r="G10" s="110"/>
      <c r="H10" s="110"/>
      <c r="I10" s="109">
        <f>SUM(I9:I9)</f>
        <v>6</v>
      </c>
      <c r="J10" s="109">
        <f>SUM(J9:J9)</f>
        <v>0</v>
      </c>
      <c r="K10" s="109">
        <f>SUM(K9:K9)</f>
        <v>6</v>
      </c>
      <c r="L10" s="110"/>
    </row>
    <row r="11" ht="30" customHeight="1"/>
    <row r="13" ht="46.5" customHeight="1" spans="2:5">
      <c r="B13" s="26" t="s">
        <v>119</v>
      </c>
      <c r="C13" s="27"/>
      <c r="E13" s="27"/>
    </row>
    <row r="14" ht="18.75" spans="1:12">
      <c r="A14" s="25"/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</row>
    <row r="16" ht="21.75" customHeight="1"/>
    <row r="17" ht="24" customHeight="1"/>
    <row r="18" ht="26.25" customHeight="1"/>
    <row r="19" ht="27" customHeight="1"/>
  </sheetData>
  <mergeCells count="17">
    <mergeCell ref="D2:K2"/>
    <mergeCell ref="C5:D5"/>
    <mergeCell ref="F5:H5"/>
    <mergeCell ref="J5:K5"/>
    <mergeCell ref="A14:L14"/>
    <mergeCell ref="A5:A7"/>
    <mergeCell ref="B5:B7"/>
    <mergeCell ref="C6:C7"/>
    <mergeCell ref="D6:D7"/>
    <mergeCell ref="E5:E7"/>
    <mergeCell ref="F6:F7"/>
    <mergeCell ref="G6:G7"/>
    <mergeCell ref="H6:H7"/>
    <mergeCell ref="I5:I7"/>
    <mergeCell ref="J6:J7"/>
    <mergeCell ref="K6:K7"/>
    <mergeCell ref="L5:L7"/>
  </mergeCells>
  <pageMargins left="0.7" right="0.7" top="0.75" bottom="0.75" header="0.3" footer="0.3"/>
  <pageSetup paperSize="9" scale="58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O14"/>
  <sheetViews>
    <sheetView view="pageBreakPreview" zoomScale="60" zoomScaleNormal="100" workbookViewId="0">
      <selection activeCell="O9" sqref="O9"/>
    </sheetView>
  </sheetViews>
  <sheetFormatPr defaultColWidth="9" defaultRowHeight="15"/>
  <cols>
    <col min="2" max="2" width="27.2857142857143" customWidth="1"/>
    <col min="3" max="3" width="13.7142857142857" customWidth="1"/>
    <col min="4" max="4" width="11.5714285714286" customWidth="1"/>
    <col min="5" max="5" width="16.5714285714286" customWidth="1"/>
    <col min="6" max="6" width="15" customWidth="1"/>
    <col min="7" max="7" width="11.5714285714286" customWidth="1"/>
    <col min="8" max="8" width="10.2857142857143" customWidth="1"/>
    <col min="9" max="9" width="14" customWidth="1"/>
    <col min="10" max="10" width="13.8571428571429" customWidth="1"/>
    <col min="11" max="11" width="13.2857142857143" customWidth="1"/>
    <col min="12" max="12" width="13" customWidth="1"/>
    <col min="13" max="13" width="16.1428571428571" customWidth="1"/>
    <col min="14" max="14" width="11.8571428571429" customWidth="1"/>
    <col min="15" max="15" width="11.1428571428571" customWidth="1"/>
    <col min="16" max="16" width="21" customWidth="1"/>
    <col min="18" max="18" width="17.4285714285714" customWidth="1"/>
  </cols>
  <sheetData>
    <row r="2" ht="24" customHeight="1" spans="1:15">
      <c r="A2" s="71" t="s">
        <v>503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</row>
    <row r="3" ht="18.75" spans="1:15">
      <c r="A3" s="71" t="s">
        <v>504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</row>
    <row r="4" ht="19.5" spans="1:15">
      <c r="A4" s="27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5" t="s">
        <v>505</v>
      </c>
    </row>
    <row r="5" ht="119.25" customHeight="1" spans="1:15">
      <c r="A5" s="72" t="s">
        <v>122</v>
      </c>
      <c r="B5" s="73" t="s">
        <v>506</v>
      </c>
      <c r="C5" s="74" t="s">
        <v>507</v>
      </c>
      <c r="D5" s="75"/>
      <c r="E5" s="74" t="s">
        <v>508</v>
      </c>
      <c r="F5" s="76"/>
      <c r="G5" s="77" t="s">
        <v>509</v>
      </c>
      <c r="H5" s="76" t="s">
        <v>510</v>
      </c>
      <c r="I5" s="75"/>
      <c r="J5" s="91" t="s">
        <v>511</v>
      </c>
      <c r="K5" s="74" t="s">
        <v>512</v>
      </c>
      <c r="L5" s="75"/>
      <c r="M5" s="91" t="s">
        <v>513</v>
      </c>
      <c r="N5" s="92" t="s">
        <v>514</v>
      </c>
      <c r="O5" s="93"/>
    </row>
    <row r="6" ht="41.25" customHeight="1" spans="1:15">
      <c r="A6" s="78"/>
      <c r="B6" s="79" t="s">
        <v>515</v>
      </c>
      <c r="C6" s="80" t="s">
        <v>13</v>
      </c>
      <c r="D6" s="80" t="s">
        <v>14</v>
      </c>
      <c r="E6" s="80" t="s">
        <v>516</v>
      </c>
      <c r="F6" s="81" t="s">
        <v>517</v>
      </c>
      <c r="G6" s="82"/>
      <c r="H6" s="80" t="s">
        <v>13</v>
      </c>
      <c r="I6" s="80" t="s">
        <v>14</v>
      </c>
      <c r="J6" s="94"/>
      <c r="K6" s="80" t="s">
        <v>13</v>
      </c>
      <c r="L6" s="80" t="s">
        <v>14</v>
      </c>
      <c r="M6" s="94"/>
      <c r="N6" s="95" t="s">
        <v>13</v>
      </c>
      <c r="O6" s="95" t="s">
        <v>14</v>
      </c>
    </row>
    <row r="7" ht="21" customHeight="1" spans="1:15">
      <c r="A7" s="83"/>
      <c r="B7" s="75">
        <v>1</v>
      </c>
      <c r="C7" s="84">
        <v>2</v>
      </c>
      <c r="D7" s="75">
        <v>3</v>
      </c>
      <c r="E7" s="75">
        <v>4</v>
      </c>
      <c r="F7" s="75">
        <v>5</v>
      </c>
      <c r="G7" s="75">
        <v>6</v>
      </c>
      <c r="H7" s="75">
        <v>7</v>
      </c>
      <c r="I7" s="75">
        <v>8</v>
      </c>
      <c r="J7" s="75">
        <v>9</v>
      </c>
      <c r="K7" s="75">
        <v>10</v>
      </c>
      <c r="L7" s="75">
        <v>11</v>
      </c>
      <c r="M7" s="75">
        <v>12</v>
      </c>
      <c r="N7" s="93">
        <v>13</v>
      </c>
      <c r="O7" s="93">
        <v>14</v>
      </c>
    </row>
    <row r="8" ht="18.75" spans="1:15">
      <c r="A8" s="85">
        <v>4</v>
      </c>
      <c r="B8" s="86" t="s">
        <v>497</v>
      </c>
      <c r="C8" s="87">
        <v>7837</v>
      </c>
      <c r="D8" s="87">
        <v>24489</v>
      </c>
      <c r="E8" s="87">
        <v>8565</v>
      </c>
      <c r="F8" s="87">
        <v>11881</v>
      </c>
      <c r="G8" s="88">
        <v>8</v>
      </c>
      <c r="H8" s="87">
        <v>102</v>
      </c>
      <c r="I8" s="87">
        <v>201</v>
      </c>
      <c r="J8" s="87">
        <v>204.32</v>
      </c>
      <c r="K8" s="85">
        <v>486</v>
      </c>
      <c r="L8" s="96">
        <v>1727</v>
      </c>
      <c r="M8" s="97">
        <v>59.5</v>
      </c>
      <c r="N8" s="87">
        <v>304</v>
      </c>
      <c r="O8" s="87">
        <v>500</v>
      </c>
    </row>
    <row r="9" ht="18.75" spans="1:15">
      <c r="A9" s="89"/>
      <c r="B9" s="90" t="s">
        <v>394</v>
      </c>
      <c r="C9" s="87">
        <f t="shared" ref="C9:O9" si="0">SUM(C8:C8)</f>
        <v>7837</v>
      </c>
      <c r="D9" s="87">
        <f t="shared" si="0"/>
        <v>24489</v>
      </c>
      <c r="E9" s="87">
        <f t="shared" si="0"/>
        <v>8565</v>
      </c>
      <c r="F9" s="87">
        <f t="shared" si="0"/>
        <v>11881</v>
      </c>
      <c r="G9" s="88">
        <f t="shared" si="0"/>
        <v>8</v>
      </c>
      <c r="H9" s="88">
        <f t="shared" si="0"/>
        <v>102</v>
      </c>
      <c r="I9" s="88">
        <f t="shared" si="0"/>
        <v>201</v>
      </c>
      <c r="J9" s="98">
        <f t="shared" si="0"/>
        <v>204.32</v>
      </c>
      <c r="K9" s="88">
        <f t="shared" si="0"/>
        <v>486</v>
      </c>
      <c r="L9" s="88">
        <f t="shared" si="0"/>
        <v>1727</v>
      </c>
      <c r="M9" s="88">
        <f t="shared" si="0"/>
        <v>59.5</v>
      </c>
      <c r="N9" s="87">
        <f t="shared" si="0"/>
        <v>304</v>
      </c>
      <c r="O9" s="87">
        <f t="shared" si="0"/>
        <v>500</v>
      </c>
    </row>
    <row r="10" ht="18.75" spans="1:15">
      <c r="A10" s="27"/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</row>
    <row r="11" ht="18.75" spans="1:15">
      <c r="A11" s="27"/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</row>
    <row r="12" ht="18.75" spans="1:15">
      <c r="A12" s="25"/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</row>
    <row r="13" ht="18.75" spans="1:15">
      <c r="A13" s="27"/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</row>
    <row r="14" ht="18" customHeight="1" spans="1:12">
      <c r="A14" s="27"/>
      <c r="B14" s="26" t="s">
        <v>119</v>
      </c>
      <c r="C14" s="27"/>
      <c r="D14" s="27"/>
      <c r="E14" s="27"/>
      <c r="F14" s="27"/>
      <c r="G14" s="27"/>
      <c r="H14" s="27"/>
      <c r="I14" s="27"/>
      <c r="J14" s="27"/>
      <c r="K14" s="27"/>
      <c r="L14" s="27"/>
    </row>
  </sheetData>
  <mergeCells count="12">
    <mergeCell ref="A2:O2"/>
    <mergeCell ref="A3:O3"/>
    <mergeCell ref="C5:D5"/>
    <mergeCell ref="E5:F5"/>
    <mergeCell ref="H5:I5"/>
    <mergeCell ref="K5:L5"/>
    <mergeCell ref="N5:O5"/>
    <mergeCell ref="A12:O12"/>
    <mergeCell ref="A5:A7"/>
    <mergeCell ref="G5:G6"/>
    <mergeCell ref="J5:J6"/>
    <mergeCell ref="M5:M6"/>
  </mergeCells>
  <pageMargins left="0.708661417322835" right="0.708661417322835" top="0.748031496062992" bottom="0.748031496062992" header="0.31496062992126" footer="0.31496062992126"/>
  <pageSetup paperSize="9" scale="40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S24"/>
  <sheetViews>
    <sheetView view="pageBreakPreview" zoomScale="46" zoomScaleNormal="80" workbookViewId="0">
      <selection activeCell="O10" sqref="O10"/>
    </sheetView>
  </sheetViews>
  <sheetFormatPr defaultColWidth="9" defaultRowHeight="15"/>
  <cols>
    <col min="1" max="1" width="8.14285714285714" customWidth="1"/>
    <col min="2" max="2" width="30.7142857142857" customWidth="1"/>
    <col min="3" max="3" width="11.5714285714286" customWidth="1"/>
    <col min="5" max="5" width="13.7142857142857" customWidth="1"/>
    <col min="7" max="7" width="11.4285714285714" customWidth="1"/>
    <col min="9" max="9" width="12.8571428571429" customWidth="1"/>
    <col min="10" max="10" width="11.5714285714286" customWidth="1"/>
    <col min="11" max="11" width="12.1428571428571" customWidth="1"/>
    <col min="13" max="13" width="10.5714285714286" customWidth="1"/>
    <col min="15" max="15" width="36.2857142857143" customWidth="1"/>
    <col min="16" max="16" width="17.7142857142857" customWidth="1"/>
    <col min="17" max="17" width="21.8571428571429" customWidth="1"/>
    <col min="18" max="18" width="16.1428571428571" customWidth="1"/>
    <col min="19" max="19" width="30.2857142857143" customWidth="1"/>
  </cols>
  <sheetData>
    <row r="3" ht="35.25" customHeight="1" spans="1:19">
      <c r="A3" s="57"/>
      <c r="B3" s="3" t="s">
        <v>518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ht="20.25" spans="1:19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</row>
    <row r="5" ht="20.25" spans="1:19">
      <c r="A5" s="58"/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68"/>
      <c r="S5" s="3" t="s">
        <v>519</v>
      </c>
    </row>
    <row r="6" ht="57.75" customHeight="1" spans="1:19">
      <c r="A6" s="59" t="s">
        <v>308</v>
      </c>
      <c r="B6" s="59" t="s">
        <v>309</v>
      </c>
      <c r="C6" s="59" t="s">
        <v>520</v>
      </c>
      <c r="D6" s="59"/>
      <c r="E6" s="59"/>
      <c r="F6" s="59"/>
      <c r="G6" s="59" t="s">
        <v>521</v>
      </c>
      <c r="H6" s="59"/>
      <c r="I6" s="59"/>
      <c r="J6" s="59"/>
      <c r="K6" s="59" t="s">
        <v>522</v>
      </c>
      <c r="L6" s="59"/>
      <c r="M6" s="59"/>
      <c r="N6" s="59"/>
      <c r="O6" s="59" t="s">
        <v>523</v>
      </c>
      <c r="P6" s="59" t="s">
        <v>520</v>
      </c>
      <c r="Q6" s="59"/>
      <c r="R6" s="59" t="s">
        <v>524</v>
      </c>
      <c r="S6" s="59"/>
    </row>
    <row r="7" ht="238.5" customHeight="1" spans="1:19">
      <c r="A7" s="59"/>
      <c r="B7" s="59"/>
      <c r="C7" s="59" t="s">
        <v>525</v>
      </c>
      <c r="D7" s="59" t="s">
        <v>526</v>
      </c>
      <c r="E7" s="59" t="s">
        <v>527</v>
      </c>
      <c r="F7" s="59" t="s">
        <v>528</v>
      </c>
      <c r="G7" s="59" t="s">
        <v>525</v>
      </c>
      <c r="H7" s="59" t="s">
        <v>526</v>
      </c>
      <c r="I7" s="59" t="s">
        <v>527</v>
      </c>
      <c r="J7" s="59" t="s">
        <v>528</v>
      </c>
      <c r="K7" s="59" t="s">
        <v>525</v>
      </c>
      <c r="L7" s="59" t="s">
        <v>526</v>
      </c>
      <c r="M7" s="59" t="s">
        <v>527</v>
      </c>
      <c r="N7" s="59" t="s">
        <v>528</v>
      </c>
      <c r="O7" s="59"/>
      <c r="P7" s="59" t="s">
        <v>529</v>
      </c>
      <c r="Q7" s="59" t="s">
        <v>530</v>
      </c>
      <c r="R7" s="59" t="s">
        <v>531</v>
      </c>
      <c r="S7" s="59" t="s">
        <v>530</v>
      </c>
    </row>
    <row r="8" ht="192" customHeight="1" spans="1:19">
      <c r="A8" s="60">
        <v>4</v>
      </c>
      <c r="B8" s="60" t="s">
        <v>497</v>
      </c>
      <c r="C8" s="60">
        <v>2.5</v>
      </c>
      <c r="D8" s="60">
        <v>12</v>
      </c>
      <c r="E8" s="60">
        <v>2</v>
      </c>
      <c r="F8" s="60">
        <f>C8+D8+E8</f>
        <v>16.5</v>
      </c>
      <c r="G8" s="60">
        <v>2.5</v>
      </c>
      <c r="H8" s="60">
        <v>12</v>
      </c>
      <c r="I8" s="60">
        <v>2</v>
      </c>
      <c r="J8" s="60">
        <v>15.5</v>
      </c>
      <c r="K8" s="60">
        <f>G8-C8</f>
        <v>0</v>
      </c>
      <c r="L8" s="60">
        <f>H8-D8</f>
        <v>0</v>
      </c>
      <c r="M8" s="60">
        <v>1</v>
      </c>
      <c r="N8" s="60">
        <v>1</v>
      </c>
      <c r="O8" s="60" t="s">
        <v>532</v>
      </c>
      <c r="P8" s="67">
        <v>35.024</v>
      </c>
      <c r="Q8" s="67">
        <v>35.024</v>
      </c>
      <c r="R8" s="69">
        <v>15.374</v>
      </c>
      <c r="S8" s="69">
        <v>15.374</v>
      </c>
    </row>
    <row r="9" ht="24.75" customHeight="1" spans="1:19">
      <c r="A9" s="61" t="s">
        <v>10</v>
      </c>
      <c r="B9" s="62"/>
      <c r="C9" s="63">
        <f t="shared" ref="C9:S9" si="0">SUM(C8:C8)</f>
        <v>2.5</v>
      </c>
      <c r="D9" s="63">
        <f t="shared" si="0"/>
        <v>12</v>
      </c>
      <c r="E9" s="63">
        <f t="shared" si="0"/>
        <v>2</v>
      </c>
      <c r="F9" s="63">
        <f t="shared" si="0"/>
        <v>16.5</v>
      </c>
      <c r="G9" s="63">
        <f t="shared" si="0"/>
        <v>2.5</v>
      </c>
      <c r="H9" s="63">
        <f t="shared" si="0"/>
        <v>12</v>
      </c>
      <c r="I9" s="63">
        <f t="shared" si="0"/>
        <v>2</v>
      </c>
      <c r="J9" s="63">
        <f t="shared" si="0"/>
        <v>15.5</v>
      </c>
      <c r="K9" s="63">
        <f t="shared" si="0"/>
        <v>0</v>
      </c>
      <c r="L9" s="63">
        <f t="shared" si="0"/>
        <v>0</v>
      </c>
      <c r="M9" s="63">
        <f t="shared" si="0"/>
        <v>1</v>
      </c>
      <c r="N9" s="63">
        <f t="shared" si="0"/>
        <v>1</v>
      </c>
      <c r="O9" s="63">
        <f t="shared" si="0"/>
        <v>0</v>
      </c>
      <c r="P9" s="63">
        <f t="shared" si="0"/>
        <v>35.024</v>
      </c>
      <c r="Q9" s="63">
        <f t="shared" si="0"/>
        <v>35.024</v>
      </c>
      <c r="R9" s="70">
        <f t="shared" si="0"/>
        <v>15.374</v>
      </c>
      <c r="S9" s="70">
        <f t="shared" si="0"/>
        <v>15.374</v>
      </c>
    </row>
    <row r="10" ht="91.5" customHeight="1"/>
    <row r="11" ht="48" customHeight="1" spans="2:10">
      <c r="B11" s="64" t="s">
        <v>119</v>
      </c>
      <c r="C11" s="65"/>
      <c r="D11" s="65"/>
      <c r="E11" s="65"/>
      <c r="F11" s="65"/>
      <c r="G11" s="65"/>
      <c r="H11" s="65"/>
      <c r="I11" s="65"/>
      <c r="J11" s="2"/>
    </row>
    <row r="12" ht="24.75" customHeight="1" spans="2:9">
      <c r="B12" s="65"/>
      <c r="C12" s="65"/>
      <c r="D12" s="65"/>
      <c r="E12" s="65"/>
      <c r="F12" s="65"/>
      <c r="G12" s="65"/>
      <c r="H12" s="65"/>
      <c r="I12" s="65"/>
    </row>
    <row r="13" ht="24.75" customHeight="1" spans="1:19">
      <c r="A13" s="66"/>
      <c r="B13" s="66"/>
      <c r="C13" s="66"/>
      <c r="D13" s="66"/>
      <c r="E13" s="66"/>
      <c r="F13" s="66"/>
      <c r="G13" s="66"/>
      <c r="H13" s="66"/>
      <c r="I13" s="66"/>
      <c r="J13" s="66"/>
      <c r="K13" s="66"/>
      <c r="L13" s="66"/>
      <c r="M13" s="66"/>
      <c r="N13" s="66"/>
      <c r="O13" s="66"/>
      <c r="P13" s="66"/>
      <c r="Q13" s="66"/>
      <c r="R13" s="66"/>
      <c r="S13" s="66"/>
    </row>
    <row r="14" ht="24.75" customHeight="1"/>
    <row r="15" ht="24.75" customHeight="1"/>
    <row r="16" ht="24.75" customHeight="1"/>
    <row r="17" ht="59.25" customHeight="1"/>
    <row r="18" ht="85.5" customHeight="1"/>
    <row r="19" ht="35.25" customHeight="1"/>
    <row r="24" ht="21.75" customHeight="1"/>
  </sheetData>
  <mergeCells count="12">
    <mergeCell ref="B3:S3"/>
    <mergeCell ref="A4:S4"/>
    <mergeCell ref="C6:F6"/>
    <mergeCell ref="G6:J6"/>
    <mergeCell ref="K6:N6"/>
    <mergeCell ref="P6:Q6"/>
    <mergeCell ref="R6:S6"/>
    <mergeCell ref="A9:B9"/>
    <mergeCell ref="A13:S13"/>
    <mergeCell ref="A6:A7"/>
    <mergeCell ref="B6:B7"/>
    <mergeCell ref="O6:O7"/>
  </mergeCells>
  <pageMargins left="0" right="0.708661417322835" top="0.393700787401575" bottom="0" header="0.31496062992126" footer="0.31496062992126"/>
  <pageSetup paperSize="9" scale="40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1"/>
  <sheetViews>
    <sheetView view="pageBreakPreview" zoomScale="60" zoomScalePageLayoutView="80" zoomScaleNormal="85" workbookViewId="0">
      <selection activeCell="K10" sqref="K10"/>
    </sheetView>
  </sheetViews>
  <sheetFormatPr defaultColWidth="9" defaultRowHeight="15"/>
  <cols>
    <col min="1" max="1" width="6.28571428571429" customWidth="1"/>
    <col min="2" max="2" width="30.4285714285714" customWidth="1"/>
    <col min="3" max="3" width="14.1428571428571" customWidth="1"/>
    <col min="4" max="4" width="10.7142857142857" customWidth="1"/>
    <col min="5" max="5" width="11.2857142857143" customWidth="1"/>
    <col min="6" max="6" width="15.8571428571429" customWidth="1"/>
    <col min="7" max="7" width="12" customWidth="1"/>
    <col min="8" max="8" width="10.8571428571429" customWidth="1"/>
    <col min="9" max="9" width="10.2857142857143" customWidth="1"/>
    <col min="10" max="10" width="15.7142857142857" customWidth="1"/>
    <col min="11" max="11" width="12.1428571428571" customWidth="1"/>
    <col min="12" max="12" width="11.5714285714286" customWidth="1"/>
    <col min="13" max="13" width="11.4285714285714" customWidth="1"/>
    <col min="14" max="14" width="11.1428571428571" customWidth="1"/>
    <col min="15" max="15" width="11.4285714285714" customWidth="1"/>
    <col min="16" max="16" width="11.1428571428571" customWidth="1"/>
    <col min="17" max="17" width="12.8571428571429" customWidth="1"/>
    <col min="18" max="18" width="13.2857142857143" customWidth="1"/>
    <col min="19" max="19" width="12.7142857142857" customWidth="1"/>
    <col min="20" max="20" width="12.2857142857143" customWidth="1"/>
    <col min="21" max="21" width="13.7142857142857" customWidth="1"/>
    <col min="22" max="22" width="12" customWidth="1"/>
  </cols>
  <sheetData>
    <row r="1" spans="1:19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ht="54.75" customHeight="1" spans="1:19">
      <c r="A2" s="3" t="s">
        <v>533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2"/>
    </row>
    <row r="3" ht="15.75" spans="1:19">
      <c r="A3" s="2"/>
      <c r="B3" s="2"/>
      <c r="C3" s="2"/>
      <c r="D3" s="2"/>
      <c r="E3" s="4"/>
      <c r="F3" s="5"/>
      <c r="G3" s="5"/>
      <c r="H3" s="5"/>
      <c r="I3" s="5"/>
      <c r="J3" s="5"/>
      <c r="K3" s="2"/>
      <c r="L3" s="2"/>
      <c r="M3" s="2"/>
      <c r="N3" s="2"/>
      <c r="O3" s="2"/>
      <c r="P3" s="2"/>
      <c r="Q3" s="2"/>
      <c r="R3" s="39" t="s">
        <v>534</v>
      </c>
      <c r="S3" s="2"/>
    </row>
    <row r="4" s="1" customFormat="1" ht="16.5" spans="1:22">
      <c r="A4" s="6" t="s">
        <v>535</v>
      </c>
      <c r="B4" s="7" t="s">
        <v>506</v>
      </c>
      <c r="C4" s="8" t="s">
        <v>536</v>
      </c>
      <c r="D4" s="9"/>
      <c r="E4" s="9"/>
      <c r="F4" s="9"/>
      <c r="G4" s="9"/>
      <c r="H4" s="9"/>
      <c r="I4" s="9"/>
      <c r="J4" s="9"/>
      <c r="K4" s="8"/>
      <c r="L4" s="9"/>
      <c r="M4" s="9"/>
      <c r="N4" s="9"/>
      <c r="O4" s="9"/>
      <c r="P4" s="9"/>
      <c r="Q4" s="9"/>
      <c r="R4" s="9"/>
      <c r="S4" s="9"/>
      <c r="T4" s="9"/>
      <c r="U4" s="9"/>
      <c r="V4" s="12"/>
    </row>
    <row r="5" s="1" customFormat="1" ht="26.25" customHeight="1" spans="1:22">
      <c r="A5" s="10"/>
      <c r="B5" s="11"/>
      <c r="C5" s="8" t="s">
        <v>537</v>
      </c>
      <c r="D5" s="9"/>
      <c r="E5" s="9"/>
      <c r="F5" s="12"/>
      <c r="G5" s="8" t="s">
        <v>538</v>
      </c>
      <c r="H5" s="9"/>
      <c r="I5" s="9"/>
      <c r="J5" s="12"/>
      <c r="K5" s="28" t="s">
        <v>312</v>
      </c>
      <c r="L5" s="29"/>
      <c r="M5" s="29"/>
      <c r="N5" s="29"/>
      <c r="O5" s="29"/>
      <c r="P5" s="29"/>
      <c r="Q5" s="29"/>
      <c r="R5" s="40"/>
      <c r="S5" s="41" t="s">
        <v>539</v>
      </c>
      <c r="T5" s="42"/>
      <c r="U5" s="42"/>
      <c r="V5" s="43"/>
    </row>
    <row r="6" s="1" customFormat="1" ht="45" customHeight="1" spans="1:22">
      <c r="A6" s="10"/>
      <c r="B6" s="11"/>
      <c r="C6" s="13" t="s">
        <v>540</v>
      </c>
      <c r="D6" s="13" t="s">
        <v>541</v>
      </c>
      <c r="E6" s="13" t="s">
        <v>542</v>
      </c>
      <c r="F6" s="14" t="s">
        <v>543</v>
      </c>
      <c r="G6" s="13" t="s">
        <v>540</v>
      </c>
      <c r="H6" s="13" t="s">
        <v>541</v>
      </c>
      <c r="I6" s="13" t="s">
        <v>542</v>
      </c>
      <c r="J6" s="14" t="s">
        <v>543</v>
      </c>
      <c r="K6" s="30" t="s">
        <v>540</v>
      </c>
      <c r="L6" s="31"/>
      <c r="M6" s="30" t="s">
        <v>541</v>
      </c>
      <c r="N6" s="31"/>
      <c r="O6" s="30" t="s">
        <v>542</v>
      </c>
      <c r="P6" s="31"/>
      <c r="Q6" s="44" t="s">
        <v>544</v>
      </c>
      <c r="R6" s="45"/>
      <c r="S6" s="46" t="s">
        <v>540</v>
      </c>
      <c r="T6" s="46" t="s">
        <v>541</v>
      </c>
      <c r="U6" s="46" t="s">
        <v>542</v>
      </c>
      <c r="V6" s="47" t="s">
        <v>545</v>
      </c>
    </row>
    <row r="7" s="1" customFormat="1" ht="38.25" customHeight="1" spans="1:22">
      <c r="A7" s="10"/>
      <c r="B7" s="15"/>
      <c r="C7" s="16"/>
      <c r="D7" s="16"/>
      <c r="E7" s="16"/>
      <c r="F7" s="17"/>
      <c r="G7" s="16"/>
      <c r="H7" s="16"/>
      <c r="I7" s="16"/>
      <c r="J7" s="17"/>
      <c r="K7" s="32" t="s">
        <v>7</v>
      </c>
      <c r="L7" s="32" t="s">
        <v>6</v>
      </c>
      <c r="M7" s="32" t="s">
        <v>7</v>
      </c>
      <c r="N7" s="32" t="s">
        <v>6</v>
      </c>
      <c r="O7" s="33" t="s">
        <v>7</v>
      </c>
      <c r="P7" s="32" t="s">
        <v>6</v>
      </c>
      <c r="Q7" s="48" t="s">
        <v>7</v>
      </c>
      <c r="R7" s="48" t="s">
        <v>6</v>
      </c>
      <c r="S7" s="49"/>
      <c r="T7" s="49"/>
      <c r="U7" s="49"/>
      <c r="V7" s="50"/>
    </row>
    <row r="8" s="1" customFormat="1" ht="15.75" spans="1:22">
      <c r="A8" s="18"/>
      <c r="B8" s="19">
        <v>1</v>
      </c>
      <c r="C8" s="19">
        <v>2</v>
      </c>
      <c r="D8" s="19">
        <v>3</v>
      </c>
      <c r="E8" s="19">
        <v>4</v>
      </c>
      <c r="F8" s="19">
        <v>5</v>
      </c>
      <c r="G8" s="19">
        <v>6</v>
      </c>
      <c r="H8" s="19">
        <v>7</v>
      </c>
      <c r="I8" s="19">
        <v>8</v>
      </c>
      <c r="J8" s="19">
        <v>9</v>
      </c>
      <c r="K8" s="34">
        <v>11</v>
      </c>
      <c r="L8" s="35">
        <v>12</v>
      </c>
      <c r="M8" s="35">
        <v>13</v>
      </c>
      <c r="N8" s="35">
        <v>14</v>
      </c>
      <c r="O8" s="35">
        <v>15</v>
      </c>
      <c r="P8" s="35">
        <v>16</v>
      </c>
      <c r="Q8" s="51">
        <v>17</v>
      </c>
      <c r="R8" s="52">
        <v>18</v>
      </c>
      <c r="S8" s="53">
        <v>19</v>
      </c>
      <c r="T8" s="53">
        <v>20</v>
      </c>
      <c r="U8" s="53">
        <v>21</v>
      </c>
      <c r="V8" s="53">
        <v>22</v>
      </c>
    </row>
    <row r="9" s="1" customFormat="1" ht="15.75" spans="1:22">
      <c r="A9" s="20">
        <v>4</v>
      </c>
      <c r="B9" s="21" t="s">
        <v>497</v>
      </c>
      <c r="C9" s="22">
        <v>2</v>
      </c>
      <c r="D9" s="23"/>
      <c r="E9" s="23"/>
      <c r="F9" s="22">
        <v>2.9</v>
      </c>
      <c r="G9" s="22">
        <v>9</v>
      </c>
      <c r="H9" s="23"/>
      <c r="I9" s="23"/>
      <c r="J9" s="22">
        <v>4.664</v>
      </c>
      <c r="K9" s="36">
        <v>2</v>
      </c>
      <c r="L9" s="37">
        <v>0</v>
      </c>
      <c r="M9" s="20"/>
      <c r="N9" s="20"/>
      <c r="O9" s="20"/>
      <c r="P9" s="20"/>
      <c r="Q9" s="54">
        <v>2</v>
      </c>
      <c r="R9" s="23">
        <v>0</v>
      </c>
      <c r="S9" s="55">
        <v>9</v>
      </c>
      <c r="T9" s="55"/>
      <c r="U9" s="55"/>
      <c r="V9" s="55">
        <v>12.2</v>
      </c>
    </row>
    <row r="10" s="1" customFormat="1" ht="15.75" spans="1:22">
      <c r="A10" s="24"/>
      <c r="B10" s="24" t="s">
        <v>394</v>
      </c>
      <c r="C10" s="24">
        <f t="shared" ref="C10:V10" si="0">SUM(C9:C9)</f>
        <v>2</v>
      </c>
      <c r="D10" s="24">
        <f t="shared" si="0"/>
        <v>0</v>
      </c>
      <c r="E10" s="24">
        <f t="shared" si="0"/>
        <v>0</v>
      </c>
      <c r="F10" s="24">
        <f t="shared" si="0"/>
        <v>2.9</v>
      </c>
      <c r="G10" s="24">
        <f t="shared" si="0"/>
        <v>9</v>
      </c>
      <c r="H10" s="24">
        <f t="shared" si="0"/>
        <v>0</v>
      </c>
      <c r="I10" s="24">
        <f t="shared" si="0"/>
        <v>0</v>
      </c>
      <c r="J10" s="24">
        <f t="shared" si="0"/>
        <v>4.664</v>
      </c>
      <c r="K10" s="20">
        <f t="shared" si="0"/>
        <v>2</v>
      </c>
      <c r="L10" s="20">
        <f t="shared" si="0"/>
        <v>0</v>
      </c>
      <c r="M10" s="20">
        <f t="shared" si="0"/>
        <v>0</v>
      </c>
      <c r="N10" s="20">
        <f t="shared" si="0"/>
        <v>0</v>
      </c>
      <c r="O10" s="20">
        <f t="shared" si="0"/>
        <v>0</v>
      </c>
      <c r="P10" s="20">
        <f t="shared" si="0"/>
        <v>0</v>
      </c>
      <c r="Q10" s="23">
        <f t="shared" si="0"/>
        <v>2</v>
      </c>
      <c r="R10" s="56">
        <v>0</v>
      </c>
      <c r="S10" s="56">
        <f t="shared" si="0"/>
        <v>9</v>
      </c>
      <c r="T10" s="56">
        <f t="shared" si="0"/>
        <v>0</v>
      </c>
      <c r="U10" s="56">
        <f t="shared" si="0"/>
        <v>0</v>
      </c>
      <c r="V10" s="23">
        <f t="shared" si="0"/>
        <v>12.2</v>
      </c>
    </row>
    <row r="11" s="1" customFormat="1" ht="15.75" spans="1:22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/>
      <c r="U11"/>
      <c r="V11"/>
    </row>
    <row r="12" s="1" customFormat="1" ht="15.75" spans="1:2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/>
      <c r="U12"/>
      <c r="V12"/>
    </row>
    <row r="13" s="1" customFormat="1" ht="18.75" spans="1:22">
      <c r="A13" s="25"/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"/>
      <c r="T13"/>
      <c r="U13"/>
      <c r="V13"/>
    </row>
    <row r="14" s="1" customFormat="1" ht="15.75" spans="1:22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/>
      <c r="U14"/>
      <c r="V14"/>
    </row>
    <row r="15" s="1" customFormat="1" ht="22.5" customHeight="1" spans="1:22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/>
      <c r="U15"/>
      <c r="V15"/>
    </row>
    <row r="16" s="1" customFormat="1" ht="18.75" spans="1:22">
      <c r="A16"/>
      <c r="B16" s="26" t="s">
        <v>119</v>
      </c>
      <c r="C16" s="27"/>
      <c r="D16"/>
      <c r="E16" s="27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</row>
    <row r="17" s="1" customFormat="1" ht="15.75" spans="1:22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</row>
    <row r="18" s="1" customFormat="1" ht="15.75" spans="1:22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</row>
    <row r="19" s="1" customFormat="1" ht="15.75" spans="1:22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</row>
    <row r="20" s="1" customFormat="1" ht="15.75" spans="1:22">
      <c r="A20"/>
      <c r="B20"/>
      <c r="C20"/>
      <c r="D20"/>
      <c r="E20"/>
      <c r="F20"/>
      <c r="G20"/>
      <c r="H20"/>
      <c r="I20"/>
      <c r="J20" s="38"/>
      <c r="K20"/>
      <c r="L20"/>
      <c r="M20"/>
      <c r="N20"/>
      <c r="O20"/>
      <c r="P20"/>
      <c r="Q20"/>
      <c r="R20"/>
      <c r="S20"/>
      <c r="T20"/>
      <c r="U20"/>
      <c r="V20"/>
    </row>
    <row r="21" s="1" customFormat="1" ht="15.75" spans="1:22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</row>
  </sheetData>
  <mergeCells count="26">
    <mergeCell ref="A2:R2"/>
    <mergeCell ref="C4:J4"/>
    <mergeCell ref="K4:V4"/>
    <mergeCell ref="C5:F5"/>
    <mergeCell ref="G5:J5"/>
    <mergeCell ref="K5:R5"/>
    <mergeCell ref="S5:V5"/>
    <mergeCell ref="K6:L6"/>
    <mergeCell ref="M6:N6"/>
    <mergeCell ref="O6:P6"/>
    <mergeCell ref="Q6:R6"/>
    <mergeCell ref="A13:R13"/>
    <mergeCell ref="A4:A8"/>
    <mergeCell ref="B4:B7"/>
    <mergeCell ref="C6:C7"/>
    <mergeCell ref="D6:D7"/>
    <mergeCell ref="E6:E7"/>
    <mergeCell ref="F6:F7"/>
    <mergeCell ref="G6:G7"/>
    <mergeCell ref="H6:H7"/>
    <mergeCell ref="I6:I7"/>
    <mergeCell ref="J6:J7"/>
    <mergeCell ref="S6:S7"/>
    <mergeCell ref="T6:T7"/>
    <mergeCell ref="U6:U7"/>
    <mergeCell ref="V6:V7"/>
  </mergeCells>
  <pageMargins left="0.7" right="0.7" top="0.75" bottom="0.75" header="0.3" footer="0.3"/>
  <pageSetup paperSize="9" scale="43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324"/>
  <sheetViews>
    <sheetView view="pageBreakPreview" zoomScale="60" zoomScaleNormal="80" topLeftCell="A7" workbookViewId="0">
      <selection activeCell="V31" sqref="V31"/>
    </sheetView>
  </sheetViews>
  <sheetFormatPr defaultColWidth="9" defaultRowHeight="15"/>
  <cols>
    <col min="1" max="1" width="10.5714285714286" customWidth="1"/>
    <col min="2" max="2" width="34.4285714285714" customWidth="1"/>
    <col min="3" max="3" width="8.42857142857143" customWidth="1"/>
    <col min="4" max="4" width="9.71428571428571" customWidth="1"/>
    <col min="5" max="5" width="10.8571428571429" customWidth="1"/>
    <col min="6" max="6" width="7.57142857142857" customWidth="1"/>
    <col min="7" max="7" width="11.1428571428571" customWidth="1"/>
    <col min="10" max="10" width="10.8571428571429" customWidth="1"/>
    <col min="11" max="11" width="10.2857142857143" customWidth="1"/>
    <col min="12" max="20" width="7.71428571428571" customWidth="1"/>
    <col min="21" max="21" width="9.57142857142857" customWidth="1"/>
    <col min="22" max="22" width="13.1428571428571" customWidth="1"/>
    <col min="23" max="23" width="28.8571428571429" customWidth="1"/>
  </cols>
  <sheetData>
    <row r="1" spans="1:23">
      <c r="A1" s="178"/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178"/>
      <c r="O1" s="178"/>
      <c r="P1" s="178"/>
      <c r="Q1" s="178"/>
      <c r="R1" s="178"/>
      <c r="S1" s="178"/>
      <c r="T1" s="178"/>
      <c r="U1" s="178"/>
      <c r="V1" s="178"/>
      <c r="W1" s="178"/>
    </row>
    <row r="2" spans="1:23">
      <c r="A2" s="178"/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  <c r="P2" s="178"/>
      <c r="Q2" s="178"/>
      <c r="R2" s="178"/>
      <c r="S2" s="178"/>
      <c r="T2" s="178"/>
      <c r="U2" s="178"/>
      <c r="V2" s="405"/>
      <c r="W2" s="178"/>
    </row>
    <row r="3" ht="40.5" customHeight="1" spans="1:23">
      <c r="A3" s="178"/>
      <c r="B3" s="178"/>
      <c r="C3" s="178"/>
      <c r="D3" s="178"/>
      <c r="E3" s="178"/>
      <c r="F3" s="178"/>
      <c r="G3" s="178"/>
      <c r="H3" s="178"/>
      <c r="I3" s="178"/>
      <c r="J3" s="178"/>
      <c r="K3" s="178"/>
      <c r="L3" s="178"/>
      <c r="M3" s="178"/>
      <c r="N3" s="178"/>
      <c r="O3" s="178"/>
      <c r="P3" s="178"/>
      <c r="Q3" s="178"/>
      <c r="R3" s="178"/>
      <c r="S3" s="178"/>
      <c r="T3" s="178"/>
      <c r="U3" s="178"/>
      <c r="V3" s="178"/>
      <c r="W3" s="178"/>
    </row>
    <row r="4" spans="1:23">
      <c r="A4" s="178"/>
      <c r="B4" s="178"/>
      <c r="C4" s="178"/>
      <c r="D4" s="178"/>
      <c r="E4" s="178"/>
      <c r="F4" s="178"/>
      <c r="G4" s="178"/>
      <c r="H4" s="178"/>
      <c r="I4" s="178"/>
      <c r="J4" s="178"/>
      <c r="K4" s="178"/>
      <c r="L4" s="178"/>
      <c r="M4" s="178"/>
      <c r="N4" s="178"/>
      <c r="O4" s="178"/>
      <c r="P4" s="178"/>
      <c r="Q4" s="178"/>
      <c r="R4" s="178"/>
      <c r="S4" s="178"/>
      <c r="T4" s="178"/>
      <c r="U4" s="178"/>
      <c r="V4" s="178"/>
      <c r="W4" s="178"/>
    </row>
    <row r="5" ht="44.25" customHeight="1" spans="1:23">
      <c r="A5" s="377" t="s">
        <v>120</v>
      </c>
      <c r="B5" s="377"/>
      <c r="C5" s="377"/>
      <c r="D5" s="377"/>
      <c r="E5" s="377"/>
      <c r="F5" s="377"/>
      <c r="G5" s="377"/>
      <c r="H5" s="377"/>
      <c r="I5" s="377"/>
      <c r="J5" s="377"/>
      <c r="K5" s="377"/>
      <c r="L5" s="377"/>
      <c r="M5" s="377"/>
      <c r="N5" s="377"/>
      <c r="O5" s="377"/>
      <c r="P5" s="377"/>
      <c r="Q5" s="377"/>
      <c r="R5" s="377"/>
      <c r="S5" s="377"/>
      <c r="T5" s="377"/>
      <c r="U5" s="377"/>
      <c r="V5" s="377"/>
      <c r="W5" s="178"/>
    </row>
    <row r="6" ht="36.75" customHeight="1" spans="1:23">
      <c r="A6" s="178"/>
      <c r="B6" s="178"/>
      <c r="C6" s="178"/>
      <c r="D6" s="178"/>
      <c r="E6" s="178"/>
      <c r="F6" s="178"/>
      <c r="G6" s="178"/>
      <c r="H6" s="178"/>
      <c r="I6" s="178"/>
      <c r="J6" s="178"/>
      <c r="K6" s="178"/>
      <c r="L6" s="178"/>
      <c r="M6" s="178"/>
      <c r="N6" s="178"/>
      <c r="O6" s="178"/>
      <c r="P6" s="178"/>
      <c r="Q6" s="178"/>
      <c r="R6" s="178"/>
      <c r="S6" s="178"/>
      <c r="T6" s="178"/>
      <c r="U6" s="178"/>
      <c r="V6" s="406"/>
      <c r="W6" s="407" t="s">
        <v>121</v>
      </c>
    </row>
    <row r="7" ht="56.25" customHeight="1" spans="1:23">
      <c r="A7" s="378" t="s">
        <v>122</v>
      </c>
      <c r="B7" s="379"/>
      <c r="C7" s="380" t="s">
        <v>123</v>
      </c>
      <c r="D7" s="380"/>
      <c r="E7" s="381" t="s">
        <v>31</v>
      </c>
      <c r="F7" s="381"/>
      <c r="G7" s="381"/>
      <c r="H7" s="381"/>
      <c r="I7" s="381"/>
      <c r="J7" s="381"/>
      <c r="K7" s="381"/>
      <c r="L7" s="381"/>
      <c r="M7" s="381"/>
      <c r="N7" s="381"/>
      <c r="O7" s="381"/>
      <c r="P7" s="381"/>
      <c r="Q7" s="381"/>
      <c r="R7" s="381"/>
      <c r="S7" s="381"/>
      <c r="T7" s="381"/>
      <c r="U7" s="381"/>
      <c r="V7" s="381"/>
      <c r="W7" s="381"/>
    </row>
    <row r="8" ht="35.25" customHeight="1" spans="1:23">
      <c r="A8" s="378"/>
      <c r="B8" s="379"/>
      <c r="C8" s="380"/>
      <c r="D8" s="380"/>
      <c r="E8" s="382"/>
      <c r="F8" s="383" t="s">
        <v>124</v>
      </c>
      <c r="G8" s="383"/>
      <c r="H8" s="383"/>
      <c r="I8" s="383"/>
      <c r="J8" s="383"/>
      <c r="K8" s="383"/>
      <c r="L8" s="381" t="s">
        <v>125</v>
      </c>
      <c r="M8" s="381"/>
      <c r="N8" s="381"/>
      <c r="O8" s="381"/>
      <c r="P8" s="381"/>
      <c r="Q8" s="381"/>
      <c r="R8" s="381"/>
      <c r="S8" s="381"/>
      <c r="T8" s="381"/>
      <c r="U8" s="381"/>
      <c r="V8" s="381"/>
      <c r="W8" s="381" t="s">
        <v>10</v>
      </c>
    </row>
    <row r="9" spans="1:23">
      <c r="A9" s="378"/>
      <c r="B9" s="379"/>
      <c r="C9" s="384" t="s">
        <v>126</v>
      </c>
      <c r="D9" s="384" t="s">
        <v>127</v>
      </c>
      <c r="E9" s="385" t="s">
        <v>10</v>
      </c>
      <c r="F9" s="384" t="s">
        <v>128</v>
      </c>
      <c r="G9" s="384" t="s">
        <v>129</v>
      </c>
      <c r="H9" s="386" t="s">
        <v>130</v>
      </c>
      <c r="I9" s="386" t="s">
        <v>131</v>
      </c>
      <c r="J9" s="384" t="s">
        <v>132</v>
      </c>
      <c r="K9" s="384" t="s">
        <v>10</v>
      </c>
      <c r="L9" s="403" t="s">
        <v>133</v>
      </c>
      <c r="M9" s="386" t="s">
        <v>134</v>
      </c>
      <c r="N9" s="386" t="s">
        <v>135</v>
      </c>
      <c r="O9" s="386" t="s">
        <v>136</v>
      </c>
      <c r="P9" s="403" t="s">
        <v>137</v>
      </c>
      <c r="Q9" s="403" t="s">
        <v>138</v>
      </c>
      <c r="R9" s="403" t="s">
        <v>139</v>
      </c>
      <c r="S9" s="408" t="s">
        <v>140</v>
      </c>
      <c r="T9" s="403" t="s">
        <v>141</v>
      </c>
      <c r="U9" s="386" t="s">
        <v>142</v>
      </c>
      <c r="V9" s="386" t="s">
        <v>9</v>
      </c>
      <c r="W9" s="381"/>
    </row>
    <row r="10" spans="1:23">
      <c r="A10" s="378"/>
      <c r="B10" s="379"/>
      <c r="C10" s="384"/>
      <c r="D10" s="384"/>
      <c r="E10" s="387"/>
      <c r="F10" s="384"/>
      <c r="G10" s="384"/>
      <c r="H10" s="386"/>
      <c r="I10" s="386"/>
      <c r="J10" s="384"/>
      <c r="K10" s="384"/>
      <c r="L10" s="403"/>
      <c r="M10" s="386"/>
      <c r="N10" s="386"/>
      <c r="O10" s="386"/>
      <c r="P10" s="403"/>
      <c r="Q10" s="403"/>
      <c r="R10" s="403"/>
      <c r="S10" s="408"/>
      <c r="T10" s="403"/>
      <c r="U10" s="386"/>
      <c r="V10" s="386"/>
      <c r="W10" s="381"/>
    </row>
    <row r="11" ht="15.75" spans="1:23">
      <c r="A11" s="388" t="s">
        <v>143</v>
      </c>
      <c r="B11" s="388" t="s">
        <v>16</v>
      </c>
      <c r="C11" s="388" t="s">
        <v>17</v>
      </c>
      <c r="D11" s="388" t="s">
        <v>18</v>
      </c>
      <c r="E11" s="388" t="s">
        <v>19</v>
      </c>
      <c r="F11" s="388" t="s">
        <v>20</v>
      </c>
      <c r="G11" s="388" t="s">
        <v>21</v>
      </c>
      <c r="H11" s="388" t="s">
        <v>22</v>
      </c>
      <c r="I11" s="388" t="s">
        <v>23</v>
      </c>
      <c r="J11" s="388" t="s">
        <v>24</v>
      </c>
      <c r="K11" s="388" t="s">
        <v>25</v>
      </c>
      <c r="L11" s="388" t="s">
        <v>26</v>
      </c>
      <c r="M11" s="404" t="s">
        <v>27</v>
      </c>
      <c r="N11" s="404" t="s">
        <v>28</v>
      </c>
      <c r="O11" s="404" t="s">
        <v>29</v>
      </c>
      <c r="P11" s="404" t="s">
        <v>144</v>
      </c>
      <c r="Q11" s="404" t="s">
        <v>145</v>
      </c>
      <c r="R11" s="404" t="s">
        <v>146</v>
      </c>
      <c r="S11" s="404" t="s">
        <v>147</v>
      </c>
      <c r="T11" s="404" t="s">
        <v>148</v>
      </c>
      <c r="U11" s="404" t="s">
        <v>149</v>
      </c>
      <c r="V11" s="404" t="s">
        <v>150</v>
      </c>
      <c r="W11" s="404" t="s">
        <v>151</v>
      </c>
    </row>
    <row r="12" ht="15.75" spans="1:23">
      <c r="A12" s="389">
        <v>1</v>
      </c>
      <c r="B12" s="390" t="s">
        <v>152</v>
      </c>
      <c r="C12" s="391">
        <f>C14+C16+C17</f>
        <v>6097</v>
      </c>
      <c r="D12" s="391">
        <f>D14+D16+D17</f>
        <v>8802</v>
      </c>
      <c r="E12" s="391">
        <f>C12+D12</f>
        <v>14899</v>
      </c>
      <c r="F12" s="391">
        <f>F14+F16+F17</f>
        <v>1838</v>
      </c>
      <c r="G12" s="391">
        <f>G14+G16+G17</f>
        <v>2989</v>
      </c>
      <c r="H12" s="391">
        <f>H14+H16+H17</f>
        <v>2296</v>
      </c>
      <c r="I12" s="391">
        <f>I14+I16+I17</f>
        <v>5844</v>
      </c>
      <c r="J12" s="391">
        <f>J14+J16+J17</f>
        <v>1932</v>
      </c>
      <c r="K12" s="391">
        <f>F12+G12+H12+I12+J12</f>
        <v>14899</v>
      </c>
      <c r="L12" s="391">
        <f>L14+L16+L17</f>
        <v>4251</v>
      </c>
      <c r="M12" s="391">
        <f t="shared" ref="M12:V12" si="0">M14+M16+M17</f>
        <v>1426</v>
      </c>
      <c r="N12" s="391">
        <f t="shared" si="0"/>
        <v>1489</v>
      </c>
      <c r="O12" s="391">
        <f t="shared" si="0"/>
        <v>93</v>
      </c>
      <c r="P12" s="391">
        <f t="shared" si="0"/>
        <v>1</v>
      </c>
      <c r="Q12" s="391">
        <f t="shared" si="0"/>
        <v>2206</v>
      </c>
      <c r="R12" s="391">
        <f t="shared" si="0"/>
        <v>1677</v>
      </c>
      <c r="S12" s="391">
        <f t="shared" si="0"/>
        <v>1163</v>
      </c>
      <c r="T12" s="391">
        <f t="shared" si="0"/>
        <v>2037</v>
      </c>
      <c r="U12" s="391">
        <f t="shared" si="0"/>
        <v>0</v>
      </c>
      <c r="V12" s="391">
        <f t="shared" si="0"/>
        <v>556</v>
      </c>
      <c r="W12" s="409">
        <f>L12+M12+N12+O12+P12+Q12+R12+S12+T12+U12+V12</f>
        <v>14899</v>
      </c>
    </row>
    <row r="13" ht="15.75" spans="1:23">
      <c r="A13" s="392"/>
      <c r="B13" s="393" t="s">
        <v>31</v>
      </c>
      <c r="C13" s="394"/>
      <c r="D13" s="394"/>
      <c r="E13" s="391"/>
      <c r="F13" s="395"/>
      <c r="G13" s="395"/>
      <c r="H13" s="395"/>
      <c r="I13" s="395"/>
      <c r="J13" s="395"/>
      <c r="K13" s="391"/>
      <c r="L13" s="395"/>
      <c r="M13" s="395"/>
      <c r="N13" s="395"/>
      <c r="O13" s="395"/>
      <c r="P13" s="395"/>
      <c r="Q13" s="395"/>
      <c r="R13" s="395"/>
      <c r="S13" s="395"/>
      <c r="T13" s="395"/>
      <c r="U13" s="395"/>
      <c r="V13" s="395"/>
      <c r="W13" s="409"/>
    </row>
    <row r="14" ht="15.75" spans="1:23">
      <c r="A14" s="394" t="s">
        <v>32</v>
      </c>
      <c r="B14" s="396" t="s">
        <v>153</v>
      </c>
      <c r="C14" s="394">
        <v>6097</v>
      </c>
      <c r="D14" s="394">
        <v>8802</v>
      </c>
      <c r="E14" s="391">
        <f>D14+C14</f>
        <v>14899</v>
      </c>
      <c r="F14" s="395">
        <v>1838</v>
      </c>
      <c r="G14" s="395">
        <v>2989</v>
      </c>
      <c r="H14" s="395">
        <v>2296</v>
      </c>
      <c r="I14" s="395">
        <v>5844</v>
      </c>
      <c r="J14" s="395">
        <v>1932</v>
      </c>
      <c r="K14" s="391">
        <f>F14+G14+H14+I14+J14</f>
        <v>14899</v>
      </c>
      <c r="L14" s="395">
        <v>4251</v>
      </c>
      <c r="M14" s="395">
        <v>1426</v>
      </c>
      <c r="N14" s="395">
        <v>1489</v>
      </c>
      <c r="O14" s="395">
        <v>93</v>
      </c>
      <c r="P14" s="395">
        <v>1</v>
      </c>
      <c r="Q14" s="395">
        <v>2206</v>
      </c>
      <c r="R14" s="395">
        <v>1677</v>
      </c>
      <c r="S14" s="395">
        <v>1163</v>
      </c>
      <c r="T14" s="395">
        <v>2037</v>
      </c>
      <c r="U14" s="395">
        <v>0</v>
      </c>
      <c r="V14" s="395">
        <v>556</v>
      </c>
      <c r="W14" s="409">
        <f t="shared" ref="W14:W28" si="1">L14+M14+N14+O14+P14+Q14+R14+S14+T14+U14+V14</f>
        <v>14899</v>
      </c>
    </row>
    <row r="15" ht="15.75" spans="1:23">
      <c r="A15" s="394"/>
      <c r="B15" s="397" t="s">
        <v>31</v>
      </c>
      <c r="C15" s="394"/>
      <c r="D15" s="394"/>
      <c r="E15" s="391"/>
      <c r="F15" s="395"/>
      <c r="G15" s="395"/>
      <c r="H15" s="395"/>
      <c r="I15" s="395"/>
      <c r="J15" s="395"/>
      <c r="K15" s="391"/>
      <c r="L15" s="395"/>
      <c r="M15" s="395"/>
      <c r="N15" s="395"/>
      <c r="O15" s="395"/>
      <c r="P15" s="395"/>
      <c r="Q15" s="395"/>
      <c r="R15" s="395"/>
      <c r="S15" s="395"/>
      <c r="T15" s="395"/>
      <c r="U15" s="395"/>
      <c r="V15" s="395"/>
      <c r="W15" s="409"/>
    </row>
    <row r="16" ht="15.75" spans="1:23">
      <c r="A16" s="398" t="s">
        <v>34</v>
      </c>
      <c r="B16" s="396" t="s">
        <v>154</v>
      </c>
      <c r="C16" s="394"/>
      <c r="D16" s="394"/>
      <c r="E16" s="391">
        <f>C16+D16</f>
        <v>0</v>
      </c>
      <c r="F16" s="395"/>
      <c r="G16" s="395"/>
      <c r="H16" s="395"/>
      <c r="I16" s="395"/>
      <c r="J16" s="395"/>
      <c r="K16" s="391">
        <f>F16+G16+H16+I16+J16</f>
        <v>0</v>
      </c>
      <c r="L16" s="395"/>
      <c r="M16" s="395"/>
      <c r="N16" s="395"/>
      <c r="O16" s="395"/>
      <c r="P16" s="395"/>
      <c r="Q16" s="395"/>
      <c r="R16" s="395"/>
      <c r="S16" s="395"/>
      <c r="T16" s="395"/>
      <c r="U16" s="395"/>
      <c r="V16" s="395"/>
      <c r="W16" s="409">
        <f t="shared" si="1"/>
        <v>0</v>
      </c>
    </row>
    <row r="17" ht="30" spans="1:23">
      <c r="A17" s="398" t="s">
        <v>36</v>
      </c>
      <c r="B17" s="396" t="s">
        <v>155</v>
      </c>
      <c r="C17" s="394"/>
      <c r="D17" s="394"/>
      <c r="E17" s="391">
        <f>C17+D17</f>
        <v>0</v>
      </c>
      <c r="F17" s="395"/>
      <c r="G17" s="395"/>
      <c r="H17" s="395"/>
      <c r="I17" s="395"/>
      <c r="J17" s="395"/>
      <c r="K17" s="391">
        <f>F17+G17+H17+I17+J17</f>
        <v>0</v>
      </c>
      <c r="L17" s="395"/>
      <c r="M17" s="395"/>
      <c r="N17" s="395"/>
      <c r="O17" s="395"/>
      <c r="P17" s="395"/>
      <c r="Q17" s="395"/>
      <c r="R17" s="395"/>
      <c r="S17" s="395"/>
      <c r="T17" s="395"/>
      <c r="U17" s="395"/>
      <c r="V17" s="395"/>
      <c r="W17" s="409">
        <f t="shared" si="1"/>
        <v>0</v>
      </c>
    </row>
    <row r="18" ht="28.5" spans="1:23">
      <c r="A18" s="399">
        <v>2</v>
      </c>
      <c r="B18" s="400" t="s">
        <v>156</v>
      </c>
      <c r="C18" s="391">
        <f>C20+C22+C23</f>
        <v>516</v>
      </c>
      <c r="D18" s="391">
        <f>D20+D22+D23</f>
        <v>541</v>
      </c>
      <c r="E18" s="391">
        <f>C18+D18</f>
        <v>1057</v>
      </c>
      <c r="F18" s="391">
        <f>F20+F22+F23</f>
        <v>114</v>
      </c>
      <c r="G18" s="391">
        <f>G20+G22+G23</f>
        <v>120</v>
      </c>
      <c r="H18" s="391">
        <f>H20+H22+H23</f>
        <v>209</v>
      </c>
      <c r="I18" s="391">
        <f>I20+I22+I23</f>
        <v>523</v>
      </c>
      <c r="J18" s="391">
        <f>J20+J22+J23</f>
        <v>91</v>
      </c>
      <c r="K18" s="391">
        <f>F18+G18+H18+I18+J18</f>
        <v>1057</v>
      </c>
      <c r="L18" s="391">
        <f>L20+L22+L23</f>
        <v>199</v>
      </c>
      <c r="M18" s="391">
        <f t="shared" ref="M18:V18" si="2">M20+M22+M23</f>
        <v>101</v>
      </c>
      <c r="N18" s="391">
        <f t="shared" si="2"/>
        <v>103</v>
      </c>
      <c r="O18" s="391">
        <f t="shared" si="2"/>
        <v>1</v>
      </c>
      <c r="P18" s="391">
        <f t="shared" si="2"/>
        <v>0</v>
      </c>
      <c r="Q18" s="391">
        <f t="shared" si="2"/>
        <v>197</v>
      </c>
      <c r="R18" s="391">
        <f t="shared" si="2"/>
        <v>46</v>
      </c>
      <c r="S18" s="391">
        <f t="shared" si="2"/>
        <v>74</v>
      </c>
      <c r="T18" s="391">
        <f t="shared" si="2"/>
        <v>303</v>
      </c>
      <c r="U18" s="391">
        <f t="shared" si="2"/>
        <v>0</v>
      </c>
      <c r="V18" s="391">
        <f t="shared" si="2"/>
        <v>33</v>
      </c>
      <c r="W18" s="409">
        <f t="shared" si="1"/>
        <v>1057</v>
      </c>
    </row>
    <row r="19" ht="15.75" spans="1:23">
      <c r="A19" s="394"/>
      <c r="B19" s="396" t="s">
        <v>31</v>
      </c>
      <c r="C19" s="394"/>
      <c r="D19" s="395"/>
      <c r="E19" s="391"/>
      <c r="F19" s="395"/>
      <c r="G19" s="395"/>
      <c r="H19" s="395"/>
      <c r="I19" s="395"/>
      <c r="J19" s="395"/>
      <c r="K19" s="391"/>
      <c r="L19" s="395"/>
      <c r="M19" s="395"/>
      <c r="N19" s="395"/>
      <c r="O19" s="395"/>
      <c r="P19" s="395"/>
      <c r="Q19" s="395"/>
      <c r="R19" s="395"/>
      <c r="S19" s="410"/>
      <c r="T19" s="410"/>
      <c r="U19" s="410"/>
      <c r="V19" s="410"/>
      <c r="W19" s="409"/>
    </row>
    <row r="20" ht="15.75" spans="1:23">
      <c r="A20" s="398" t="s">
        <v>47</v>
      </c>
      <c r="B20" s="396" t="s">
        <v>153</v>
      </c>
      <c r="C20" s="394">
        <v>516</v>
      </c>
      <c r="D20" s="395">
        <v>541</v>
      </c>
      <c r="E20" s="391">
        <f>C20+D20</f>
        <v>1057</v>
      </c>
      <c r="F20" s="395">
        <v>114</v>
      </c>
      <c r="G20" s="395">
        <v>120</v>
      </c>
      <c r="H20" s="395">
        <v>209</v>
      </c>
      <c r="I20" s="395">
        <v>523</v>
      </c>
      <c r="J20" s="395">
        <v>91</v>
      </c>
      <c r="K20" s="391">
        <f>F20+G20+H20+I20+J20</f>
        <v>1057</v>
      </c>
      <c r="L20" s="395">
        <v>199</v>
      </c>
      <c r="M20" s="395">
        <v>101</v>
      </c>
      <c r="N20" s="395">
        <v>103</v>
      </c>
      <c r="O20" s="395">
        <v>1</v>
      </c>
      <c r="P20" s="395">
        <v>0</v>
      </c>
      <c r="Q20" s="395">
        <v>197</v>
      </c>
      <c r="R20" s="395">
        <v>46</v>
      </c>
      <c r="S20" s="410">
        <v>74</v>
      </c>
      <c r="T20" s="410">
        <v>303</v>
      </c>
      <c r="U20" s="410">
        <v>0</v>
      </c>
      <c r="V20" s="411">
        <v>33</v>
      </c>
      <c r="W20" s="412">
        <f>L20+M20+N20+O20+P20+Q20+R20+S20+T20+U20+V20</f>
        <v>1057</v>
      </c>
    </row>
    <row r="21" ht="15.75" spans="1:23">
      <c r="A21" s="398"/>
      <c r="B21" s="396"/>
      <c r="C21" s="394"/>
      <c r="D21" s="395"/>
      <c r="E21" s="391">
        <f>C21+D21</f>
        <v>0</v>
      </c>
      <c r="F21" s="395"/>
      <c r="G21" s="395"/>
      <c r="H21" s="395"/>
      <c r="I21" s="395"/>
      <c r="J21" s="395"/>
      <c r="K21" s="391">
        <f>F21+G21+H21+I21+J21</f>
        <v>0</v>
      </c>
      <c r="L21" s="395"/>
      <c r="M21" s="395"/>
      <c r="N21" s="395"/>
      <c r="O21" s="395"/>
      <c r="P21" s="395"/>
      <c r="Q21" s="395"/>
      <c r="R21" s="395"/>
      <c r="S21" s="410"/>
      <c r="T21" s="410"/>
      <c r="U21" s="410"/>
      <c r="V21" s="410"/>
      <c r="W21" s="409"/>
    </row>
    <row r="22" ht="15.75" spans="1:23">
      <c r="A22" s="398" t="s">
        <v>49</v>
      </c>
      <c r="B22" s="396" t="s">
        <v>154</v>
      </c>
      <c r="C22" s="394"/>
      <c r="D22" s="395"/>
      <c r="E22" s="391">
        <f>C22+D22</f>
        <v>0</v>
      </c>
      <c r="F22" s="395"/>
      <c r="G22" s="395"/>
      <c r="H22" s="395"/>
      <c r="I22" s="395"/>
      <c r="J22" s="395"/>
      <c r="K22" s="391">
        <f>F22+G22+H22+I22+J22</f>
        <v>0</v>
      </c>
      <c r="L22" s="395"/>
      <c r="M22" s="395"/>
      <c r="N22" s="395"/>
      <c r="O22" s="395"/>
      <c r="P22" s="395"/>
      <c r="Q22" s="395"/>
      <c r="R22" s="395"/>
      <c r="S22" s="410"/>
      <c r="T22" s="410"/>
      <c r="U22" s="410"/>
      <c r="V22" s="410"/>
      <c r="W22" s="409">
        <f t="shared" si="1"/>
        <v>0</v>
      </c>
    </row>
    <row r="23" ht="30" spans="1:23">
      <c r="A23" s="398" t="s">
        <v>51</v>
      </c>
      <c r="B23" s="396" t="s">
        <v>155</v>
      </c>
      <c r="C23" s="394"/>
      <c r="D23" s="395"/>
      <c r="E23" s="391"/>
      <c r="F23" s="395"/>
      <c r="G23" s="395"/>
      <c r="H23" s="395"/>
      <c r="I23" s="395"/>
      <c r="J23" s="395"/>
      <c r="K23" s="391"/>
      <c r="L23" s="395"/>
      <c r="M23" s="395"/>
      <c r="N23" s="395"/>
      <c r="O23" s="395"/>
      <c r="P23" s="395"/>
      <c r="Q23" s="395"/>
      <c r="R23" s="395"/>
      <c r="S23" s="410"/>
      <c r="T23" s="410"/>
      <c r="U23" s="410"/>
      <c r="V23" s="410"/>
      <c r="W23" s="409">
        <f t="shared" si="1"/>
        <v>0</v>
      </c>
    </row>
    <row r="24" ht="28.5" spans="1:23">
      <c r="A24" s="401" t="s">
        <v>69</v>
      </c>
      <c r="B24" s="400" t="s">
        <v>157</v>
      </c>
      <c r="C24" s="391">
        <f>C26+C28</f>
        <v>226</v>
      </c>
      <c r="D24" s="391">
        <f>D26+D28</f>
        <v>187</v>
      </c>
      <c r="E24" s="391">
        <f>C24+D24</f>
        <v>413</v>
      </c>
      <c r="F24" s="391">
        <f>F26+F28</f>
        <v>12</v>
      </c>
      <c r="G24" s="391">
        <f>G26+G28</f>
        <v>51</v>
      </c>
      <c r="H24" s="391">
        <f>H26+H28</f>
        <v>59</v>
      </c>
      <c r="I24" s="391">
        <f>I26+I28</f>
        <v>194</v>
      </c>
      <c r="J24" s="391">
        <f>J26+J28</f>
        <v>97</v>
      </c>
      <c r="K24" s="391">
        <f>F24+G24+H24+I24+J24</f>
        <v>413</v>
      </c>
      <c r="L24" s="391">
        <f t="shared" ref="L24:V24" si="3">L26+L28</f>
        <v>74</v>
      </c>
      <c r="M24" s="391">
        <f t="shared" si="3"/>
        <v>33</v>
      </c>
      <c r="N24" s="391">
        <f t="shared" si="3"/>
        <v>127</v>
      </c>
      <c r="O24" s="391">
        <f t="shared" si="3"/>
        <v>0</v>
      </c>
      <c r="P24" s="391">
        <f t="shared" si="3"/>
        <v>0</v>
      </c>
      <c r="Q24" s="391">
        <f t="shared" si="3"/>
        <v>36</v>
      </c>
      <c r="R24" s="391">
        <f t="shared" si="3"/>
        <v>21</v>
      </c>
      <c r="S24" s="391">
        <f t="shared" si="3"/>
        <v>32</v>
      </c>
      <c r="T24" s="391">
        <f t="shared" si="3"/>
        <v>51</v>
      </c>
      <c r="U24" s="391">
        <f t="shared" si="3"/>
        <v>0</v>
      </c>
      <c r="V24" s="391">
        <f t="shared" si="3"/>
        <v>39</v>
      </c>
      <c r="W24" s="409">
        <f t="shared" si="1"/>
        <v>413</v>
      </c>
    </row>
    <row r="25" ht="15.75" spans="1:23">
      <c r="A25" s="394"/>
      <c r="B25" s="396" t="s">
        <v>31</v>
      </c>
      <c r="C25" s="394"/>
      <c r="D25" s="395"/>
      <c r="E25" s="391"/>
      <c r="F25" s="395"/>
      <c r="G25" s="395"/>
      <c r="H25" s="395"/>
      <c r="I25" s="395"/>
      <c r="J25" s="395"/>
      <c r="K25" s="391"/>
      <c r="L25" s="395"/>
      <c r="M25" s="395"/>
      <c r="N25" s="395"/>
      <c r="O25" s="395"/>
      <c r="P25" s="395"/>
      <c r="Q25" s="395"/>
      <c r="R25" s="395"/>
      <c r="S25" s="410"/>
      <c r="T25" s="410"/>
      <c r="U25" s="410"/>
      <c r="V25" s="410"/>
      <c r="W25" s="409"/>
    </row>
    <row r="26" ht="15.75" spans="1:23">
      <c r="A26" s="398" t="s">
        <v>71</v>
      </c>
      <c r="B26" s="396" t="s">
        <v>153</v>
      </c>
      <c r="C26" s="394">
        <v>226</v>
      </c>
      <c r="D26" s="395">
        <v>187</v>
      </c>
      <c r="E26" s="391">
        <f>C26+D26</f>
        <v>413</v>
      </c>
      <c r="F26" s="395">
        <v>12</v>
      </c>
      <c r="G26" s="395">
        <v>51</v>
      </c>
      <c r="H26" s="395">
        <v>59</v>
      </c>
      <c r="I26" s="395">
        <v>194</v>
      </c>
      <c r="J26" s="395">
        <v>97</v>
      </c>
      <c r="K26" s="391">
        <f>F26+G26+H26+I26+J26</f>
        <v>413</v>
      </c>
      <c r="L26" s="395">
        <v>74</v>
      </c>
      <c r="M26" s="395">
        <v>33</v>
      </c>
      <c r="N26" s="395">
        <v>127</v>
      </c>
      <c r="O26" s="395"/>
      <c r="P26" s="395"/>
      <c r="Q26" s="395">
        <v>36</v>
      </c>
      <c r="R26" s="395">
        <v>21</v>
      </c>
      <c r="S26" s="395">
        <v>32</v>
      </c>
      <c r="T26" s="395">
        <v>51</v>
      </c>
      <c r="U26" s="395"/>
      <c r="V26" s="395">
        <v>39</v>
      </c>
      <c r="W26" s="409">
        <f t="shared" si="1"/>
        <v>413</v>
      </c>
    </row>
    <row r="27" ht="15.75" spans="1:23">
      <c r="A27" s="398"/>
      <c r="B27" s="397" t="s">
        <v>31</v>
      </c>
      <c r="C27" s="394"/>
      <c r="D27" s="395"/>
      <c r="E27" s="391"/>
      <c r="F27" s="395"/>
      <c r="G27" s="395"/>
      <c r="H27" s="395"/>
      <c r="I27" s="395"/>
      <c r="J27" s="395"/>
      <c r="K27" s="391"/>
      <c r="L27" s="395"/>
      <c r="M27" s="395"/>
      <c r="N27" s="395"/>
      <c r="O27" s="395"/>
      <c r="P27" s="395"/>
      <c r="Q27" s="395"/>
      <c r="R27" s="395"/>
      <c r="S27" s="395"/>
      <c r="T27" s="395"/>
      <c r="U27" s="395"/>
      <c r="V27" s="395"/>
      <c r="W27" s="409"/>
    </row>
    <row r="28" ht="15.75" spans="1:23">
      <c r="A28" s="398" t="s">
        <v>73</v>
      </c>
      <c r="B28" s="396" t="s">
        <v>154</v>
      </c>
      <c r="C28" s="394"/>
      <c r="D28" s="395"/>
      <c r="E28" s="391">
        <f>C28+D28</f>
        <v>0</v>
      </c>
      <c r="F28" s="395"/>
      <c r="G28" s="395"/>
      <c r="H28" s="395"/>
      <c r="I28" s="395"/>
      <c r="J28" s="395"/>
      <c r="K28" s="391">
        <f>F28+G28+H28+I28+J28</f>
        <v>0</v>
      </c>
      <c r="L28" s="395"/>
      <c r="M28" s="395"/>
      <c r="N28" s="395"/>
      <c r="O28" s="395"/>
      <c r="P28" s="395"/>
      <c r="Q28" s="395"/>
      <c r="R28" s="395"/>
      <c r="S28" s="410"/>
      <c r="T28" s="410"/>
      <c r="U28" s="410"/>
      <c r="V28" s="410"/>
      <c r="W28" s="409">
        <f t="shared" si="1"/>
        <v>0</v>
      </c>
    </row>
    <row r="29" ht="15.75" spans="2:2">
      <c r="B29" s="402" t="s">
        <v>119</v>
      </c>
    </row>
    <row r="30" ht="15.75" spans="3:4">
      <c r="C30" s="402"/>
      <c r="D30" s="402"/>
    </row>
    <row r="31" ht="18.75" customHeight="1"/>
    <row r="33" ht="46.5" customHeight="1"/>
    <row r="34" ht="15.75" customHeight="1"/>
    <row r="35" ht="15.75" customHeight="1"/>
    <row r="36" ht="15.75" customHeight="1"/>
    <row r="37" ht="55.5" customHeight="1"/>
    <row r="38" ht="55.5" customHeight="1"/>
    <row r="57" ht="18.75" customHeight="1"/>
    <row r="59" ht="49.5" customHeight="1"/>
    <row r="60" ht="15.75" customHeight="1"/>
    <row r="61" ht="15.75" customHeight="1"/>
    <row r="62" ht="15.75" customHeight="1"/>
    <row r="63" ht="55.5" customHeight="1"/>
    <row r="64" ht="55.5" customHeight="1"/>
    <row r="83" ht="18.75" customHeight="1"/>
    <row r="85" ht="48" customHeight="1"/>
    <row r="86" ht="15.75" customHeight="1"/>
    <row r="87" ht="15.75" customHeight="1"/>
    <row r="88" ht="15.75" customHeight="1"/>
    <row r="89" ht="55.5" customHeight="1"/>
    <row r="90" ht="55.5" customHeight="1"/>
    <row r="109" ht="18.75" customHeight="1"/>
    <row r="111" ht="49.5" customHeight="1"/>
    <row r="112" ht="15.75" customHeight="1"/>
    <row r="113" ht="15.75" customHeight="1"/>
    <row r="114" customHeight="1"/>
    <row r="115" ht="55.5" customHeight="1"/>
    <row r="116" ht="55.5" customHeight="1"/>
    <row r="135" ht="18.75" customHeight="1"/>
    <row r="137" ht="61.5" customHeight="1"/>
    <row r="138" ht="15.75" customHeight="1"/>
    <row r="139" ht="15.75" customHeight="1"/>
    <row r="140" customHeight="1"/>
    <row r="141" ht="55.5" customHeight="1"/>
    <row r="142" ht="55.5" customHeight="1"/>
    <row r="161" ht="18.75" customHeight="1"/>
    <row r="163" ht="58.5" customHeight="1"/>
    <row r="164" ht="15.75" customHeight="1"/>
    <row r="165" ht="15.75" customHeight="1"/>
    <row r="166" customHeight="1"/>
    <row r="167" ht="55.5" customHeight="1"/>
    <row r="168" ht="55.5" customHeight="1"/>
    <row r="187" ht="18.75" customHeight="1"/>
    <row r="189" ht="56.25" customHeight="1"/>
    <row r="190" ht="15.75" customHeight="1"/>
    <row r="191" ht="15.75" customHeight="1"/>
    <row r="192" customHeight="1"/>
    <row r="193" ht="55.5" customHeight="1"/>
    <row r="194" ht="55.5" customHeight="1"/>
    <row r="213" ht="18.75" customHeight="1"/>
    <row r="215" ht="59.25" customHeight="1"/>
    <row r="216" ht="15.75" customHeight="1"/>
    <row r="217" ht="15.75" customHeight="1"/>
    <row r="218" customHeight="1"/>
    <row r="219" ht="55.5" customHeight="1"/>
    <row r="220" ht="55.5" customHeight="1"/>
    <row r="241" ht="66" customHeight="1"/>
    <row r="245" ht="55.5" customHeight="1"/>
    <row r="246" ht="55.5" customHeight="1"/>
    <row r="267" ht="47.25" customHeight="1"/>
    <row r="271" ht="55.5" customHeight="1"/>
    <row r="272" ht="55.5" customHeight="1"/>
    <row r="293" ht="38.25" customHeight="1"/>
    <row r="294" ht="18.75" customHeight="1"/>
    <row r="297" ht="55.5" customHeight="1"/>
    <row r="298" ht="55.5" customHeight="1"/>
    <row r="319" ht="44.25" customHeight="1"/>
    <row r="323" ht="55.5" customHeight="1"/>
    <row r="324" ht="55.5" customHeight="1"/>
  </sheetData>
  <mergeCells count="28">
    <mergeCell ref="A5:V5"/>
    <mergeCell ref="E7:W7"/>
    <mergeCell ref="F8:J8"/>
    <mergeCell ref="L8:V8"/>
    <mergeCell ref="A7:A10"/>
    <mergeCell ref="B7:B10"/>
    <mergeCell ref="C9:C10"/>
    <mergeCell ref="D9:D10"/>
    <mergeCell ref="E9:E10"/>
    <mergeCell ref="F9:F10"/>
    <mergeCell ref="G9:G10"/>
    <mergeCell ref="H9:H10"/>
    <mergeCell ref="I9:I10"/>
    <mergeCell ref="J9:J10"/>
    <mergeCell ref="K9:K10"/>
    <mergeCell ref="L9:L10"/>
    <mergeCell ref="M9:M10"/>
    <mergeCell ref="N9:N10"/>
    <mergeCell ref="O9:O10"/>
    <mergeCell ref="P9:P10"/>
    <mergeCell ref="Q9:Q10"/>
    <mergeCell ref="R9:R10"/>
    <mergeCell ref="S9:S10"/>
    <mergeCell ref="T9:T10"/>
    <mergeCell ref="U9:U10"/>
    <mergeCell ref="V9:V10"/>
    <mergeCell ref="W8:W10"/>
    <mergeCell ref="C7:D8"/>
  </mergeCells>
  <pageMargins left="0" right="0" top="0" bottom="0" header="0" footer="0"/>
  <pageSetup paperSize="9" scale="55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O959"/>
  <sheetViews>
    <sheetView view="pageBreakPreview" zoomScale="53" zoomScaleNormal="70" topLeftCell="A85" workbookViewId="0">
      <selection activeCell="K85" sqref="K85"/>
    </sheetView>
  </sheetViews>
  <sheetFormatPr defaultColWidth="9" defaultRowHeight="15"/>
  <cols>
    <col min="1" max="1" width="15.7142857142857" customWidth="1"/>
    <col min="2" max="2" width="42.1428571428571" customWidth="1"/>
    <col min="3" max="3" width="10.2857142857143" customWidth="1"/>
    <col min="4" max="4" width="15.8571428571429" customWidth="1"/>
    <col min="5" max="5" width="14.5714285714286" customWidth="1"/>
    <col min="6" max="6" width="14.8571428571429" customWidth="1"/>
    <col min="7" max="7" width="13.7142857142857" customWidth="1"/>
    <col min="8" max="8" width="15.5714285714286" customWidth="1"/>
    <col min="9" max="9" width="16.4285714285714" customWidth="1"/>
    <col min="10" max="10" width="14.4285714285714" customWidth="1"/>
    <col min="11" max="11" width="12.2857142857143" customWidth="1"/>
    <col min="12" max="12" width="13" customWidth="1"/>
    <col min="13" max="13" width="12.2857142857143" customWidth="1"/>
    <col min="14" max="14" width="13.2857142857143" customWidth="1"/>
    <col min="15" max="15" width="13.1428571428571" customWidth="1"/>
    <col min="16" max="16" width="9.14285714285714" customWidth="1"/>
  </cols>
  <sheetData>
    <row r="4" ht="0.75" customHeight="1" spans="1:15">
      <c r="A4" s="309"/>
      <c r="B4" s="310"/>
      <c r="C4" s="311"/>
      <c r="D4" s="311"/>
      <c r="E4" s="311"/>
      <c r="F4" s="311"/>
      <c r="G4" s="311"/>
      <c r="H4" s="312"/>
      <c r="I4" s="312"/>
      <c r="J4" s="347"/>
      <c r="K4" s="347"/>
      <c r="L4" s="347"/>
      <c r="M4" s="347"/>
      <c r="N4" s="347"/>
      <c r="O4" s="347"/>
    </row>
    <row r="5" ht="37.5" customHeight="1" spans="1:15">
      <c r="A5" s="3" t="s">
        <v>158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ht="21" spans="1:15">
      <c r="A6" s="65"/>
      <c r="B6" s="65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348" t="s">
        <v>159</v>
      </c>
      <c r="O6" s="348"/>
    </row>
    <row r="7" ht="15.75" spans="1:15">
      <c r="A7" s="102" t="s">
        <v>160</v>
      </c>
      <c r="B7" s="102" t="s">
        <v>161</v>
      </c>
      <c r="C7" s="102" t="s">
        <v>10</v>
      </c>
      <c r="D7" s="102" t="s">
        <v>162</v>
      </c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</row>
    <row r="8" ht="18.75" spans="1:15">
      <c r="A8" s="102"/>
      <c r="B8" s="102"/>
      <c r="C8" s="102"/>
      <c r="D8" s="102" t="s">
        <v>163</v>
      </c>
      <c r="E8" s="102"/>
      <c r="F8" s="102" t="s">
        <v>164</v>
      </c>
      <c r="G8" s="102"/>
      <c r="H8" s="313" t="s">
        <v>165</v>
      </c>
      <c r="I8" s="313"/>
      <c r="J8" s="349" t="s">
        <v>166</v>
      </c>
      <c r="K8" s="349"/>
      <c r="L8" s="349" t="s">
        <v>167</v>
      </c>
      <c r="M8" s="349"/>
      <c r="N8" s="349" t="s">
        <v>168</v>
      </c>
      <c r="O8" s="349"/>
    </row>
    <row r="9" ht="31.5" spans="1:15">
      <c r="A9" s="102"/>
      <c r="B9" s="102"/>
      <c r="C9" s="102"/>
      <c r="D9" s="101" t="s">
        <v>169</v>
      </c>
      <c r="E9" s="102" t="s">
        <v>170</v>
      </c>
      <c r="F9" s="101" t="s">
        <v>169</v>
      </c>
      <c r="G9" s="102" t="s">
        <v>170</v>
      </c>
      <c r="H9" s="101" t="s">
        <v>169</v>
      </c>
      <c r="I9" s="102" t="s">
        <v>170</v>
      </c>
      <c r="J9" s="101" t="s">
        <v>169</v>
      </c>
      <c r="K9" s="102" t="s">
        <v>170</v>
      </c>
      <c r="L9" s="101" t="s">
        <v>169</v>
      </c>
      <c r="M9" s="102" t="s">
        <v>170</v>
      </c>
      <c r="N9" s="101" t="s">
        <v>169</v>
      </c>
      <c r="O9" s="102" t="s">
        <v>170</v>
      </c>
    </row>
    <row r="10" ht="18.75" spans="1:15">
      <c r="A10" s="121" t="s">
        <v>143</v>
      </c>
      <c r="B10" s="121" t="s">
        <v>16</v>
      </c>
      <c r="C10" s="121" t="s">
        <v>17</v>
      </c>
      <c r="D10" s="121" t="s">
        <v>18</v>
      </c>
      <c r="E10" s="121" t="s">
        <v>19</v>
      </c>
      <c r="F10" s="121" t="s">
        <v>20</v>
      </c>
      <c r="G10" s="121" t="s">
        <v>21</v>
      </c>
      <c r="H10" s="314" t="s">
        <v>22</v>
      </c>
      <c r="I10" s="314" t="s">
        <v>23</v>
      </c>
      <c r="J10" s="314" t="s">
        <v>24</v>
      </c>
      <c r="K10" s="314" t="s">
        <v>25</v>
      </c>
      <c r="L10" s="314" t="s">
        <v>26</v>
      </c>
      <c r="M10" s="314" t="s">
        <v>27</v>
      </c>
      <c r="N10" s="314" t="s">
        <v>28</v>
      </c>
      <c r="O10" s="314" t="s">
        <v>29</v>
      </c>
    </row>
    <row r="11" ht="15.75" spans="1:15">
      <c r="A11" s="269">
        <v>1</v>
      </c>
      <c r="B11" s="315" t="s">
        <v>171</v>
      </c>
      <c r="C11" s="316">
        <f>H11+I11+N11+O11</f>
        <v>19951</v>
      </c>
      <c r="D11" s="317">
        <v>6635</v>
      </c>
      <c r="E11" s="317"/>
      <c r="F11" s="317">
        <v>6725</v>
      </c>
      <c r="G11" s="317"/>
      <c r="H11" s="316">
        <f>D11+F11</f>
        <v>13360</v>
      </c>
      <c r="I11" s="316">
        <f>E11+G11</f>
        <v>0</v>
      </c>
      <c r="J11" s="307">
        <v>6591</v>
      </c>
      <c r="K11" s="307"/>
      <c r="L11" s="350"/>
      <c r="M11" s="307"/>
      <c r="N11" s="308">
        <f>J11+L11</f>
        <v>6591</v>
      </c>
      <c r="O11" s="308">
        <f>K11+M11</f>
        <v>0</v>
      </c>
    </row>
    <row r="12" ht="15.75" spans="1:15">
      <c r="A12" s="269">
        <v>2</v>
      </c>
      <c r="B12" s="270" t="s">
        <v>172</v>
      </c>
      <c r="C12" s="316">
        <f t="shared" ref="C12:C24" si="0">H12+I12+N12+O12</f>
        <v>79804</v>
      </c>
      <c r="D12" s="316">
        <f t="shared" ref="D12:M12" si="1">D14+D15+D16+D17+D18</f>
        <v>26540</v>
      </c>
      <c r="E12" s="316">
        <f t="shared" si="1"/>
        <v>0</v>
      </c>
      <c r="F12" s="316">
        <f t="shared" si="1"/>
        <v>26900</v>
      </c>
      <c r="G12" s="316">
        <f t="shared" si="1"/>
        <v>0</v>
      </c>
      <c r="H12" s="316">
        <f t="shared" si="1"/>
        <v>53440</v>
      </c>
      <c r="I12" s="316">
        <f t="shared" si="1"/>
        <v>0</v>
      </c>
      <c r="J12" s="316">
        <f t="shared" si="1"/>
        <v>26364</v>
      </c>
      <c r="K12" s="316">
        <f t="shared" si="1"/>
        <v>0</v>
      </c>
      <c r="L12" s="316">
        <f t="shared" si="1"/>
        <v>0</v>
      </c>
      <c r="M12" s="316">
        <f t="shared" si="1"/>
        <v>0</v>
      </c>
      <c r="N12" s="308">
        <f t="shared" ref="N12:O24" si="2">J12+L12</f>
        <v>26364</v>
      </c>
      <c r="O12" s="308">
        <f t="shared" si="2"/>
        <v>0</v>
      </c>
    </row>
    <row r="13" ht="15.75" spans="1:15">
      <c r="A13" s="247"/>
      <c r="B13" s="301" t="s">
        <v>31</v>
      </c>
      <c r="C13" s="316">
        <f t="shared" si="0"/>
        <v>0</v>
      </c>
      <c r="D13" s="317"/>
      <c r="E13" s="317"/>
      <c r="F13" s="317"/>
      <c r="G13" s="317"/>
      <c r="H13" s="317"/>
      <c r="I13" s="317"/>
      <c r="J13" s="125"/>
      <c r="K13" s="125"/>
      <c r="L13" s="125"/>
      <c r="M13" s="125"/>
      <c r="N13" s="308">
        <f t="shared" si="2"/>
        <v>0</v>
      </c>
      <c r="O13" s="308">
        <f t="shared" si="2"/>
        <v>0</v>
      </c>
    </row>
    <row r="14" ht="15.75" spans="1:15">
      <c r="A14" s="169" t="s">
        <v>47</v>
      </c>
      <c r="B14" s="253" t="s">
        <v>173</v>
      </c>
      <c r="C14" s="316">
        <f t="shared" si="0"/>
        <v>79648</v>
      </c>
      <c r="D14" s="318">
        <v>26485</v>
      </c>
      <c r="E14" s="318"/>
      <c r="F14" s="318">
        <v>26839</v>
      </c>
      <c r="G14" s="318"/>
      <c r="H14" s="316">
        <f t="shared" ref="H14:I18" si="3">D14+F14</f>
        <v>53324</v>
      </c>
      <c r="I14" s="316">
        <f t="shared" si="3"/>
        <v>0</v>
      </c>
      <c r="J14" s="125">
        <v>26324</v>
      </c>
      <c r="K14" s="125"/>
      <c r="L14" s="125"/>
      <c r="M14" s="125"/>
      <c r="N14" s="308">
        <f t="shared" si="2"/>
        <v>26324</v>
      </c>
      <c r="O14" s="308">
        <f t="shared" si="2"/>
        <v>0</v>
      </c>
    </row>
    <row r="15" ht="15.75" spans="1:15">
      <c r="A15" s="169" t="s">
        <v>49</v>
      </c>
      <c r="B15" s="253" t="s">
        <v>174</v>
      </c>
      <c r="C15" s="316">
        <f t="shared" si="0"/>
        <v>56</v>
      </c>
      <c r="D15" s="318">
        <v>21</v>
      </c>
      <c r="E15" s="318"/>
      <c r="F15" s="318">
        <v>23</v>
      </c>
      <c r="G15" s="318"/>
      <c r="H15" s="316">
        <f t="shared" si="3"/>
        <v>44</v>
      </c>
      <c r="I15" s="316">
        <f t="shared" si="3"/>
        <v>0</v>
      </c>
      <c r="J15" s="125">
        <v>12</v>
      </c>
      <c r="K15" s="125"/>
      <c r="L15" s="125"/>
      <c r="M15" s="125"/>
      <c r="N15" s="308">
        <f t="shared" si="2"/>
        <v>12</v>
      </c>
      <c r="O15" s="308">
        <f t="shared" si="2"/>
        <v>0</v>
      </c>
    </row>
    <row r="16" ht="15.75" spans="1:15">
      <c r="A16" s="169" t="s">
        <v>51</v>
      </c>
      <c r="B16" s="253" t="s">
        <v>175</v>
      </c>
      <c r="C16" s="316">
        <f t="shared" si="0"/>
        <v>100</v>
      </c>
      <c r="D16" s="318">
        <v>34</v>
      </c>
      <c r="E16" s="318"/>
      <c r="F16" s="318">
        <v>38</v>
      </c>
      <c r="G16" s="318"/>
      <c r="H16" s="316">
        <f t="shared" si="3"/>
        <v>72</v>
      </c>
      <c r="I16" s="316">
        <f t="shared" si="3"/>
        <v>0</v>
      </c>
      <c r="J16" s="125">
        <v>28</v>
      </c>
      <c r="K16" s="125"/>
      <c r="L16" s="125"/>
      <c r="M16" s="125"/>
      <c r="N16" s="308">
        <f t="shared" si="2"/>
        <v>28</v>
      </c>
      <c r="O16" s="308">
        <f t="shared" si="2"/>
        <v>0</v>
      </c>
    </row>
    <row r="17" ht="15.75" spans="1:15">
      <c r="A17" s="169" t="s">
        <v>53</v>
      </c>
      <c r="B17" s="319" t="s">
        <v>176</v>
      </c>
      <c r="C17" s="316">
        <f t="shared" si="0"/>
        <v>0</v>
      </c>
      <c r="D17" s="318"/>
      <c r="E17" s="318"/>
      <c r="F17" s="320"/>
      <c r="G17" s="318"/>
      <c r="H17" s="316">
        <f t="shared" si="3"/>
        <v>0</v>
      </c>
      <c r="I17" s="316">
        <f t="shared" si="3"/>
        <v>0</v>
      </c>
      <c r="J17" s="125"/>
      <c r="K17" s="125"/>
      <c r="L17" s="125"/>
      <c r="M17" s="125"/>
      <c r="N17" s="308">
        <f t="shared" si="2"/>
        <v>0</v>
      </c>
      <c r="O17" s="308">
        <f t="shared" si="2"/>
        <v>0</v>
      </c>
    </row>
    <row r="18" ht="15.75" spans="1:15">
      <c r="A18" s="169" t="s">
        <v>55</v>
      </c>
      <c r="B18" s="253" t="s">
        <v>177</v>
      </c>
      <c r="C18" s="316">
        <f t="shared" si="0"/>
        <v>0</v>
      </c>
      <c r="D18" s="318"/>
      <c r="E18" s="318"/>
      <c r="F18" s="318"/>
      <c r="G18" s="318"/>
      <c r="H18" s="316">
        <f t="shared" si="3"/>
        <v>0</v>
      </c>
      <c r="I18" s="316">
        <f t="shared" si="3"/>
        <v>0</v>
      </c>
      <c r="J18" s="125"/>
      <c r="K18" s="125"/>
      <c r="L18" s="125"/>
      <c r="M18" s="125"/>
      <c r="N18" s="308">
        <f t="shared" si="2"/>
        <v>0</v>
      </c>
      <c r="O18" s="308">
        <f t="shared" si="2"/>
        <v>0</v>
      </c>
    </row>
    <row r="19" ht="15.75" spans="1:15">
      <c r="A19" s="269">
        <v>3</v>
      </c>
      <c r="B19" s="270" t="s">
        <v>178</v>
      </c>
      <c r="C19" s="316">
        <f t="shared" si="0"/>
        <v>1765</v>
      </c>
      <c r="D19" s="316">
        <f>D21+D22+D23+D24</f>
        <v>527</v>
      </c>
      <c r="E19" s="316">
        <f>E21+E22+E23+E24</f>
        <v>0</v>
      </c>
      <c r="F19" s="316">
        <f>F21+F22+F23+F24</f>
        <v>553</v>
      </c>
      <c r="G19" s="316">
        <f>G21+G22+G23+G24</f>
        <v>0</v>
      </c>
      <c r="H19" s="316">
        <f>D19+F19</f>
        <v>1080</v>
      </c>
      <c r="I19" s="316">
        <f>E19+G19</f>
        <v>0</v>
      </c>
      <c r="J19" s="316">
        <f>J21+J22+J23+J24</f>
        <v>685</v>
      </c>
      <c r="K19" s="316">
        <f>K21+K22+K23+K24</f>
        <v>0</v>
      </c>
      <c r="L19" s="316">
        <f>L21+L22+L23+L24</f>
        <v>0</v>
      </c>
      <c r="M19" s="316">
        <f>M21+M22+M23+M24</f>
        <v>0</v>
      </c>
      <c r="N19" s="308">
        <f t="shared" si="2"/>
        <v>685</v>
      </c>
      <c r="O19" s="308">
        <f t="shared" si="2"/>
        <v>0</v>
      </c>
    </row>
    <row r="20" ht="15.75" spans="1:15">
      <c r="A20" s="247"/>
      <c r="B20" s="301" t="s">
        <v>31</v>
      </c>
      <c r="C20" s="316">
        <f t="shared" si="0"/>
        <v>0</v>
      </c>
      <c r="D20" s="317"/>
      <c r="E20" s="317"/>
      <c r="F20" s="317"/>
      <c r="G20" s="317"/>
      <c r="H20" s="317"/>
      <c r="I20" s="317"/>
      <c r="J20" s="317"/>
      <c r="K20" s="317"/>
      <c r="L20" s="317"/>
      <c r="M20" s="317"/>
      <c r="N20" s="308">
        <f t="shared" si="2"/>
        <v>0</v>
      </c>
      <c r="O20" s="308">
        <f t="shared" si="2"/>
        <v>0</v>
      </c>
    </row>
    <row r="21" ht="15.75" spans="1:15">
      <c r="A21" s="298" t="s">
        <v>71</v>
      </c>
      <c r="B21" s="299" t="s">
        <v>179</v>
      </c>
      <c r="C21" s="316">
        <f t="shared" si="0"/>
        <v>1467</v>
      </c>
      <c r="D21" s="317">
        <v>480</v>
      </c>
      <c r="E21" s="317"/>
      <c r="F21" s="317">
        <v>442</v>
      </c>
      <c r="G21" s="317"/>
      <c r="H21" s="316">
        <f t="shared" ref="H21:I24" si="4">D21+F21</f>
        <v>922</v>
      </c>
      <c r="I21" s="316">
        <f t="shared" si="4"/>
        <v>0</v>
      </c>
      <c r="J21" s="125">
        <v>545</v>
      </c>
      <c r="K21" s="125"/>
      <c r="L21" s="125"/>
      <c r="M21" s="125"/>
      <c r="N21" s="308">
        <f t="shared" si="2"/>
        <v>545</v>
      </c>
      <c r="O21" s="308">
        <f t="shared" si="2"/>
        <v>0</v>
      </c>
    </row>
    <row r="22" ht="15.75" spans="1:15">
      <c r="A22" s="298" t="s">
        <v>77</v>
      </c>
      <c r="B22" s="299" t="s">
        <v>180</v>
      </c>
      <c r="C22" s="316">
        <f t="shared" si="0"/>
        <v>199</v>
      </c>
      <c r="D22" s="317">
        <v>26</v>
      </c>
      <c r="E22" s="317"/>
      <c r="F22" s="317">
        <v>76</v>
      </c>
      <c r="G22" s="317"/>
      <c r="H22" s="316">
        <f t="shared" si="4"/>
        <v>102</v>
      </c>
      <c r="I22" s="316">
        <f t="shared" si="4"/>
        <v>0</v>
      </c>
      <c r="J22" s="125">
        <v>97</v>
      </c>
      <c r="K22" s="125"/>
      <c r="L22" s="125"/>
      <c r="M22" s="125"/>
      <c r="N22" s="308">
        <f t="shared" si="2"/>
        <v>97</v>
      </c>
      <c r="O22" s="308">
        <f t="shared" si="2"/>
        <v>0</v>
      </c>
    </row>
    <row r="23" ht="15.75" spans="1:15">
      <c r="A23" s="321" t="s">
        <v>89</v>
      </c>
      <c r="B23" s="277" t="s">
        <v>181</v>
      </c>
      <c r="C23" s="316">
        <f t="shared" si="0"/>
        <v>0</v>
      </c>
      <c r="D23" s="317">
        <v>0</v>
      </c>
      <c r="E23" s="317"/>
      <c r="F23" s="317">
        <v>0</v>
      </c>
      <c r="G23" s="317"/>
      <c r="H23" s="316">
        <f t="shared" si="4"/>
        <v>0</v>
      </c>
      <c r="I23" s="316">
        <f t="shared" si="4"/>
        <v>0</v>
      </c>
      <c r="J23" s="125"/>
      <c r="K23" s="125"/>
      <c r="L23" s="125"/>
      <c r="M23" s="125"/>
      <c r="N23" s="308">
        <f t="shared" si="2"/>
        <v>0</v>
      </c>
      <c r="O23" s="308">
        <f t="shared" si="2"/>
        <v>0</v>
      </c>
    </row>
    <row r="24" ht="15.75" spans="1:15">
      <c r="A24" s="298" t="s">
        <v>182</v>
      </c>
      <c r="B24" s="299" t="s">
        <v>183</v>
      </c>
      <c r="C24" s="316">
        <f t="shared" si="0"/>
        <v>99</v>
      </c>
      <c r="D24" s="317">
        <v>21</v>
      </c>
      <c r="E24" s="317"/>
      <c r="F24" s="322">
        <v>35</v>
      </c>
      <c r="G24" s="317"/>
      <c r="H24" s="316">
        <f t="shared" si="4"/>
        <v>56</v>
      </c>
      <c r="I24" s="316">
        <f t="shared" si="4"/>
        <v>0</v>
      </c>
      <c r="J24" s="125">
        <v>43</v>
      </c>
      <c r="K24" s="125"/>
      <c r="L24" s="125"/>
      <c r="M24" s="125"/>
      <c r="N24" s="308">
        <f t="shared" si="2"/>
        <v>43</v>
      </c>
      <c r="O24" s="308">
        <f t="shared" si="2"/>
        <v>0</v>
      </c>
    </row>
    <row r="25" ht="15.75" spans="1:15">
      <c r="A25" s="269">
        <v>4</v>
      </c>
      <c r="B25" s="323" t="s">
        <v>184</v>
      </c>
      <c r="C25" s="324">
        <f>C27</f>
        <v>29</v>
      </c>
      <c r="D25" s="324">
        <f t="shared" ref="D25:O25" si="5">D27</f>
        <v>9</v>
      </c>
      <c r="E25" s="324" t="str">
        <f t="shared" si="5"/>
        <v>-</v>
      </c>
      <c r="F25" s="324">
        <f t="shared" si="5"/>
        <v>8</v>
      </c>
      <c r="G25" s="324" t="str">
        <f t="shared" si="5"/>
        <v>-</v>
      </c>
      <c r="H25" s="324">
        <f t="shared" si="5"/>
        <v>17</v>
      </c>
      <c r="I25" s="324" t="str">
        <f t="shared" si="5"/>
        <v>-</v>
      </c>
      <c r="J25" s="324">
        <f t="shared" si="5"/>
        <v>12</v>
      </c>
      <c r="K25" s="324" t="str">
        <f t="shared" si="5"/>
        <v>-</v>
      </c>
      <c r="L25" s="324">
        <f t="shared" si="5"/>
        <v>0</v>
      </c>
      <c r="M25" s="324" t="str">
        <f t="shared" si="5"/>
        <v>-</v>
      </c>
      <c r="N25" s="324">
        <f t="shared" si="5"/>
        <v>12</v>
      </c>
      <c r="O25" s="324" t="str">
        <f t="shared" si="5"/>
        <v>-</v>
      </c>
    </row>
    <row r="26" ht="15.75" spans="1:15">
      <c r="A26" s="325"/>
      <c r="B26" s="326" t="s">
        <v>31</v>
      </c>
      <c r="C26" s="327"/>
      <c r="D26" s="327"/>
      <c r="E26" s="327"/>
      <c r="F26" s="327"/>
      <c r="G26" s="327"/>
      <c r="H26" s="328"/>
      <c r="I26" s="328"/>
      <c r="J26" s="351"/>
      <c r="K26" s="351"/>
      <c r="L26" s="351"/>
      <c r="M26" s="351"/>
      <c r="N26" s="351"/>
      <c r="O26" s="351"/>
    </row>
    <row r="27" ht="15.75" spans="1:15">
      <c r="A27" s="20" t="s">
        <v>107</v>
      </c>
      <c r="B27" s="329" t="s">
        <v>185</v>
      </c>
      <c r="C27" s="318">
        <f>D27+F27+J27+L27</f>
        <v>29</v>
      </c>
      <c r="D27" s="320">
        <v>9</v>
      </c>
      <c r="E27" s="330" t="s">
        <v>186</v>
      </c>
      <c r="F27" s="320">
        <v>8</v>
      </c>
      <c r="G27" s="330" t="s">
        <v>186</v>
      </c>
      <c r="H27" s="316">
        <f>D27+F27</f>
        <v>17</v>
      </c>
      <c r="I27" s="332" t="s">
        <v>186</v>
      </c>
      <c r="J27" s="352">
        <v>12</v>
      </c>
      <c r="K27" s="353" t="s">
        <v>186</v>
      </c>
      <c r="L27" s="352"/>
      <c r="M27" s="353" t="s">
        <v>186</v>
      </c>
      <c r="N27" s="308">
        <f t="shared" ref="N27:O34" si="6">J27+L27</f>
        <v>12</v>
      </c>
      <c r="O27" s="353" t="s">
        <v>186</v>
      </c>
    </row>
    <row r="28" ht="15.75" spans="1:15">
      <c r="A28" s="20" t="s">
        <v>109</v>
      </c>
      <c r="B28" s="329" t="s">
        <v>187</v>
      </c>
      <c r="C28" s="318">
        <f>D28+F28+J28+L28</f>
        <v>414</v>
      </c>
      <c r="D28" s="320">
        <v>147</v>
      </c>
      <c r="E28" s="330" t="s">
        <v>186</v>
      </c>
      <c r="F28" s="320">
        <v>155</v>
      </c>
      <c r="G28" s="330" t="s">
        <v>186</v>
      </c>
      <c r="H28" s="316">
        <f>D28+F28</f>
        <v>302</v>
      </c>
      <c r="I28" s="332" t="s">
        <v>186</v>
      </c>
      <c r="J28" s="352">
        <v>112</v>
      </c>
      <c r="K28" s="353" t="s">
        <v>186</v>
      </c>
      <c r="L28" s="352"/>
      <c r="M28" s="353" t="s">
        <v>186</v>
      </c>
      <c r="N28" s="308">
        <f t="shared" si="6"/>
        <v>112</v>
      </c>
      <c r="O28" s="353" t="s">
        <v>186</v>
      </c>
    </row>
    <row r="29" ht="15.75" spans="1:15">
      <c r="A29" s="269">
        <v>5</v>
      </c>
      <c r="B29" s="323" t="s">
        <v>188</v>
      </c>
      <c r="C29" s="324">
        <f t="shared" ref="C29:C34" si="7">H29+I29+N29+O29</f>
        <v>72</v>
      </c>
      <c r="D29" s="324">
        <f t="shared" ref="D29:M29" si="8">D31+D32+D33</f>
        <v>16</v>
      </c>
      <c r="E29" s="324">
        <f t="shared" si="8"/>
        <v>0</v>
      </c>
      <c r="F29" s="324">
        <f t="shared" si="8"/>
        <v>16</v>
      </c>
      <c r="G29" s="324">
        <f t="shared" si="8"/>
        <v>0</v>
      </c>
      <c r="H29" s="316">
        <f t="shared" si="8"/>
        <v>32</v>
      </c>
      <c r="I29" s="316">
        <f t="shared" si="8"/>
        <v>0</v>
      </c>
      <c r="J29" s="316">
        <f t="shared" si="8"/>
        <v>40</v>
      </c>
      <c r="K29" s="316">
        <f t="shared" si="8"/>
        <v>0</v>
      </c>
      <c r="L29" s="316">
        <f t="shared" si="8"/>
        <v>0</v>
      </c>
      <c r="M29" s="316">
        <f t="shared" si="8"/>
        <v>0</v>
      </c>
      <c r="N29" s="316">
        <f t="shared" si="6"/>
        <v>40</v>
      </c>
      <c r="O29" s="316">
        <f t="shared" si="6"/>
        <v>0</v>
      </c>
    </row>
    <row r="30" ht="15.75" spans="1:15">
      <c r="A30" s="325"/>
      <c r="B30" s="329" t="s">
        <v>31</v>
      </c>
      <c r="C30" s="324">
        <f t="shared" si="7"/>
        <v>0</v>
      </c>
      <c r="D30" s="318"/>
      <c r="E30" s="318"/>
      <c r="F30" s="318"/>
      <c r="G30" s="318"/>
      <c r="H30" s="317"/>
      <c r="I30" s="317"/>
      <c r="J30" s="125"/>
      <c r="K30" s="125"/>
      <c r="L30" s="125"/>
      <c r="M30" s="125"/>
      <c r="N30" s="316">
        <f t="shared" si="6"/>
        <v>0</v>
      </c>
      <c r="O30" s="316">
        <f t="shared" si="6"/>
        <v>0</v>
      </c>
    </row>
    <row r="31" ht="15.75" spans="1:15">
      <c r="A31" s="20" t="s">
        <v>189</v>
      </c>
      <c r="B31" s="329" t="s">
        <v>190</v>
      </c>
      <c r="C31" s="324">
        <f t="shared" si="7"/>
        <v>51</v>
      </c>
      <c r="D31" s="318">
        <v>12</v>
      </c>
      <c r="E31" s="318"/>
      <c r="F31" s="318">
        <v>4</v>
      </c>
      <c r="G31" s="318"/>
      <c r="H31" s="316">
        <f t="shared" ref="H31:I33" si="9">D31+F31</f>
        <v>16</v>
      </c>
      <c r="I31" s="316">
        <f t="shared" si="9"/>
        <v>0</v>
      </c>
      <c r="J31" s="125">
        <v>35</v>
      </c>
      <c r="K31" s="125"/>
      <c r="L31" s="125"/>
      <c r="M31" s="125"/>
      <c r="N31" s="316">
        <f t="shared" si="6"/>
        <v>35</v>
      </c>
      <c r="O31" s="316">
        <f t="shared" si="6"/>
        <v>0</v>
      </c>
    </row>
    <row r="32" ht="15.75" spans="1:15">
      <c r="A32" s="20" t="s">
        <v>191</v>
      </c>
      <c r="B32" s="329" t="s">
        <v>192</v>
      </c>
      <c r="C32" s="324">
        <f t="shared" si="7"/>
        <v>14</v>
      </c>
      <c r="D32" s="318">
        <v>2</v>
      </c>
      <c r="E32" s="327"/>
      <c r="F32" s="318">
        <v>7</v>
      </c>
      <c r="G32" s="318"/>
      <c r="H32" s="316">
        <f t="shared" si="9"/>
        <v>9</v>
      </c>
      <c r="I32" s="316">
        <f t="shared" si="9"/>
        <v>0</v>
      </c>
      <c r="J32" s="125">
        <v>5</v>
      </c>
      <c r="K32" s="125"/>
      <c r="L32" s="125"/>
      <c r="M32" s="125"/>
      <c r="N32" s="316">
        <f t="shared" si="6"/>
        <v>5</v>
      </c>
      <c r="O32" s="316">
        <f t="shared" si="6"/>
        <v>0</v>
      </c>
    </row>
    <row r="33" ht="15.75" spans="1:15">
      <c r="A33" s="20" t="s">
        <v>193</v>
      </c>
      <c r="B33" s="329" t="s">
        <v>194</v>
      </c>
      <c r="C33" s="324">
        <f t="shared" si="7"/>
        <v>7</v>
      </c>
      <c r="D33" s="318">
        <v>2</v>
      </c>
      <c r="E33" s="327"/>
      <c r="F33" s="318">
        <v>5</v>
      </c>
      <c r="G33" s="318"/>
      <c r="H33" s="316">
        <f t="shared" si="9"/>
        <v>7</v>
      </c>
      <c r="I33" s="316">
        <f t="shared" si="9"/>
        <v>0</v>
      </c>
      <c r="J33" s="125"/>
      <c r="K33" s="125"/>
      <c r="L33" s="125"/>
      <c r="M33" s="125"/>
      <c r="N33" s="316">
        <f t="shared" si="6"/>
        <v>0</v>
      </c>
      <c r="O33" s="316">
        <f t="shared" si="6"/>
        <v>0</v>
      </c>
    </row>
    <row r="34" ht="15.75" spans="1:15">
      <c r="A34" s="269">
        <v>6</v>
      </c>
      <c r="B34" s="270" t="s">
        <v>195</v>
      </c>
      <c r="C34" s="324">
        <f t="shared" si="7"/>
        <v>58</v>
      </c>
      <c r="D34" s="324">
        <f>D36</f>
        <v>9</v>
      </c>
      <c r="E34" s="324">
        <f>E37+E38+E39</f>
        <v>8</v>
      </c>
      <c r="F34" s="324">
        <f>F36</f>
        <v>13</v>
      </c>
      <c r="G34" s="324">
        <f>G37+G38+G39</f>
        <v>9</v>
      </c>
      <c r="H34" s="316">
        <f>H36</f>
        <v>22</v>
      </c>
      <c r="I34" s="316">
        <f>I37+I38+I39</f>
        <v>17</v>
      </c>
      <c r="J34" s="316">
        <f>J36</f>
        <v>19</v>
      </c>
      <c r="K34" s="316">
        <f>K37+K38+K39</f>
        <v>0</v>
      </c>
      <c r="L34" s="316">
        <f>L36</f>
        <v>0</v>
      </c>
      <c r="M34" s="316">
        <f>M37+M38+M39</f>
        <v>0</v>
      </c>
      <c r="N34" s="316">
        <f t="shared" si="6"/>
        <v>19</v>
      </c>
      <c r="O34" s="316">
        <f t="shared" si="6"/>
        <v>0</v>
      </c>
    </row>
    <row r="35" ht="15.75" spans="1:15">
      <c r="A35" s="20"/>
      <c r="B35" s="290" t="s">
        <v>31</v>
      </c>
      <c r="C35" s="327"/>
      <c r="D35" s="327"/>
      <c r="E35" s="327"/>
      <c r="F35" s="327"/>
      <c r="G35" s="327"/>
      <c r="H35" s="328"/>
      <c r="I35" s="328"/>
      <c r="J35" s="351"/>
      <c r="K35" s="351"/>
      <c r="L35" s="351"/>
      <c r="M35" s="351"/>
      <c r="N35" s="351"/>
      <c r="O35" s="351"/>
    </row>
    <row r="36" ht="15.75" spans="1:15">
      <c r="A36" s="276" t="s">
        <v>196</v>
      </c>
      <c r="B36" s="284" t="s">
        <v>197</v>
      </c>
      <c r="C36" s="318">
        <f>D36+F36+J36+L36</f>
        <v>41</v>
      </c>
      <c r="D36" s="320">
        <v>9</v>
      </c>
      <c r="E36" s="330" t="s">
        <v>186</v>
      </c>
      <c r="F36" s="320">
        <v>13</v>
      </c>
      <c r="G36" s="330" t="s">
        <v>186</v>
      </c>
      <c r="H36" s="316">
        <f>D36+F36</f>
        <v>22</v>
      </c>
      <c r="I36" s="332" t="s">
        <v>186</v>
      </c>
      <c r="J36" s="352">
        <v>19</v>
      </c>
      <c r="K36" s="353" t="s">
        <v>186</v>
      </c>
      <c r="L36" s="125"/>
      <c r="M36" s="353" t="s">
        <v>186</v>
      </c>
      <c r="N36" s="308">
        <f>J36+L36</f>
        <v>19</v>
      </c>
      <c r="O36" s="353" t="s">
        <v>186</v>
      </c>
    </row>
    <row r="37" ht="15.75" spans="1:15">
      <c r="A37" s="276" t="s">
        <v>198</v>
      </c>
      <c r="B37" s="331" t="s">
        <v>199</v>
      </c>
      <c r="C37" s="318">
        <f>E37+G37+K37+M37</f>
        <v>0</v>
      </c>
      <c r="D37" s="330" t="s">
        <v>186</v>
      </c>
      <c r="E37" s="318"/>
      <c r="F37" s="330" t="s">
        <v>186</v>
      </c>
      <c r="G37" s="318"/>
      <c r="H37" s="332" t="s">
        <v>186</v>
      </c>
      <c r="I37" s="316">
        <f>E37+G37</f>
        <v>0</v>
      </c>
      <c r="J37" s="353" t="s">
        <v>186</v>
      </c>
      <c r="K37" s="125"/>
      <c r="L37" s="353" t="s">
        <v>186</v>
      </c>
      <c r="M37" s="125"/>
      <c r="N37" s="353" t="s">
        <v>186</v>
      </c>
      <c r="O37" s="308">
        <f>K37+M37</f>
        <v>0</v>
      </c>
    </row>
    <row r="38" ht="15.75" spans="1:15">
      <c r="A38" s="276" t="s">
        <v>200</v>
      </c>
      <c r="B38" s="333" t="s">
        <v>201</v>
      </c>
      <c r="C38" s="318">
        <f>E38+G38+K38+M38</f>
        <v>17</v>
      </c>
      <c r="D38" s="330" t="s">
        <v>186</v>
      </c>
      <c r="E38" s="317">
        <v>8</v>
      </c>
      <c r="F38" s="330" t="s">
        <v>186</v>
      </c>
      <c r="G38" s="317">
        <v>9</v>
      </c>
      <c r="H38" s="332" t="s">
        <v>186</v>
      </c>
      <c r="I38" s="316">
        <f>E38+G38</f>
        <v>17</v>
      </c>
      <c r="J38" s="353" t="s">
        <v>186</v>
      </c>
      <c r="K38" s="317"/>
      <c r="L38" s="353" t="s">
        <v>186</v>
      </c>
      <c r="M38" s="317"/>
      <c r="N38" s="353" t="s">
        <v>186</v>
      </c>
      <c r="O38" s="308">
        <f>K38+M38</f>
        <v>0</v>
      </c>
    </row>
    <row r="39" ht="15.75" spans="1:15">
      <c r="A39" s="276" t="s">
        <v>202</v>
      </c>
      <c r="B39" s="334" t="s">
        <v>203</v>
      </c>
      <c r="C39" s="318">
        <f>E39+G39+K39+M39</f>
        <v>0</v>
      </c>
      <c r="D39" s="330" t="s">
        <v>186</v>
      </c>
      <c r="E39" s="317"/>
      <c r="F39" s="330" t="s">
        <v>186</v>
      </c>
      <c r="G39" s="317"/>
      <c r="H39" s="332" t="s">
        <v>186</v>
      </c>
      <c r="I39" s="316">
        <f>E39+G39</f>
        <v>0</v>
      </c>
      <c r="J39" s="353" t="s">
        <v>186</v>
      </c>
      <c r="K39" s="317"/>
      <c r="L39" s="353" t="s">
        <v>186</v>
      </c>
      <c r="M39" s="317"/>
      <c r="N39" s="353" t="s">
        <v>186</v>
      </c>
      <c r="O39" s="308">
        <f>K39+M39</f>
        <v>0</v>
      </c>
    </row>
    <row r="40" ht="31.5" spans="1:15">
      <c r="A40" s="335" t="s">
        <v>204</v>
      </c>
      <c r="B40" s="301" t="s">
        <v>205</v>
      </c>
      <c r="C40" s="324">
        <f>D40+F40+J40+L40</f>
        <v>104</v>
      </c>
      <c r="D40" s="318">
        <v>34</v>
      </c>
      <c r="E40" s="318"/>
      <c r="F40" s="318">
        <v>34</v>
      </c>
      <c r="G40" s="318" t="s">
        <v>186</v>
      </c>
      <c r="H40" s="317">
        <f>D40+F40</f>
        <v>68</v>
      </c>
      <c r="I40" s="317" t="s">
        <v>186</v>
      </c>
      <c r="J40" s="317">
        <v>36</v>
      </c>
      <c r="K40" s="317" t="s">
        <v>186</v>
      </c>
      <c r="L40" s="317"/>
      <c r="M40" s="317" t="s">
        <v>186</v>
      </c>
      <c r="N40" s="316">
        <f t="shared" ref="N40:N49" si="10">J40+L40</f>
        <v>36</v>
      </c>
      <c r="O40" s="317" t="s">
        <v>186</v>
      </c>
    </row>
    <row r="41" ht="15.75" spans="1:15">
      <c r="A41" s="276" t="s">
        <v>206</v>
      </c>
      <c r="B41" s="336" t="s">
        <v>207</v>
      </c>
      <c r="C41" s="318">
        <f>H41+N41</f>
        <v>11460</v>
      </c>
      <c r="D41" s="318">
        <v>1510</v>
      </c>
      <c r="E41" s="330" t="s">
        <v>186</v>
      </c>
      <c r="F41" s="318">
        <v>3670</v>
      </c>
      <c r="G41" s="330" t="s">
        <v>186</v>
      </c>
      <c r="H41" s="316">
        <f>D41+F41</f>
        <v>5180</v>
      </c>
      <c r="I41" s="332" t="s">
        <v>186</v>
      </c>
      <c r="J41" s="125">
        <v>6280</v>
      </c>
      <c r="K41" s="353" t="s">
        <v>186</v>
      </c>
      <c r="L41" s="125"/>
      <c r="M41" s="353" t="s">
        <v>186</v>
      </c>
      <c r="N41" s="308">
        <f t="shared" si="10"/>
        <v>6280</v>
      </c>
      <c r="O41" s="353" t="s">
        <v>186</v>
      </c>
    </row>
    <row r="42" ht="31.5" spans="1:15">
      <c r="A42" s="276" t="s">
        <v>208</v>
      </c>
      <c r="B42" s="336" t="s">
        <v>209</v>
      </c>
      <c r="C42" s="318">
        <f>D42+F42+J42+L42</f>
        <v>2694</v>
      </c>
      <c r="D42" s="318">
        <v>768</v>
      </c>
      <c r="E42" s="330" t="s">
        <v>186</v>
      </c>
      <c r="F42" s="318">
        <v>958</v>
      </c>
      <c r="G42" s="330" t="s">
        <v>186</v>
      </c>
      <c r="H42" s="316">
        <f>D42+F42</f>
        <v>1726</v>
      </c>
      <c r="I42" s="332" t="s">
        <v>186</v>
      </c>
      <c r="J42" s="125">
        <v>968</v>
      </c>
      <c r="K42" s="353" t="s">
        <v>186</v>
      </c>
      <c r="L42" s="125"/>
      <c r="M42" s="353" t="s">
        <v>186</v>
      </c>
      <c r="N42" s="308">
        <f t="shared" si="10"/>
        <v>968</v>
      </c>
      <c r="O42" s="353" t="s">
        <v>186</v>
      </c>
    </row>
    <row r="43" ht="15.75" spans="1:15">
      <c r="A43" s="276" t="s">
        <v>210</v>
      </c>
      <c r="B43" s="336" t="s">
        <v>211</v>
      </c>
      <c r="C43" s="318">
        <f>H43+I43+N43+O43</f>
        <v>33320</v>
      </c>
      <c r="D43" s="318">
        <v>6040</v>
      </c>
      <c r="E43" s="318"/>
      <c r="F43" s="318">
        <v>14680</v>
      </c>
      <c r="G43" s="318"/>
      <c r="H43" s="316">
        <f>D43+F43</f>
        <v>20720</v>
      </c>
      <c r="I43" s="316">
        <f>E43+G43</f>
        <v>0</v>
      </c>
      <c r="J43" s="125">
        <v>12600</v>
      </c>
      <c r="K43" s="125"/>
      <c r="L43" s="125"/>
      <c r="M43" s="125"/>
      <c r="N43" s="308">
        <f t="shared" si="10"/>
        <v>12600</v>
      </c>
      <c r="O43" s="308">
        <f>K43+M43</f>
        <v>0</v>
      </c>
    </row>
    <row r="44" ht="15.75" spans="1:15">
      <c r="A44" s="276" t="s">
        <v>212</v>
      </c>
      <c r="B44" s="336" t="s">
        <v>213</v>
      </c>
      <c r="C44" s="318">
        <f>D44+E44+F44+G44+J44+K44+L44+M44</f>
        <v>0</v>
      </c>
      <c r="D44" s="318"/>
      <c r="E44" s="318"/>
      <c r="F44" s="318">
        <v>0</v>
      </c>
      <c r="G44" s="318"/>
      <c r="H44" s="316">
        <f>D44+F44</f>
        <v>0</v>
      </c>
      <c r="I44" s="316">
        <f>E44+G44</f>
        <v>0</v>
      </c>
      <c r="J44" s="125"/>
      <c r="K44" s="125"/>
      <c r="L44" s="125"/>
      <c r="M44" s="125"/>
      <c r="N44" s="308">
        <f t="shared" si="10"/>
        <v>0</v>
      </c>
      <c r="O44" s="308">
        <f>K44+M44</f>
        <v>0</v>
      </c>
    </row>
    <row r="45" ht="31.5" spans="1:15">
      <c r="A45" s="269">
        <v>8</v>
      </c>
      <c r="B45" s="270" t="s">
        <v>214</v>
      </c>
      <c r="C45" s="316">
        <f>H45+N45</f>
        <v>13</v>
      </c>
      <c r="D45" s="316">
        <f>D47+D48</f>
        <v>0</v>
      </c>
      <c r="E45" s="332" t="s">
        <v>186</v>
      </c>
      <c r="F45" s="316">
        <f t="shared" ref="F45:L45" si="11">F47+F48</f>
        <v>13</v>
      </c>
      <c r="G45" s="332" t="s">
        <v>186</v>
      </c>
      <c r="H45" s="316">
        <f>H47+H48</f>
        <v>13</v>
      </c>
      <c r="I45" s="332" t="s">
        <v>186</v>
      </c>
      <c r="J45" s="316">
        <f t="shared" si="11"/>
        <v>0</v>
      </c>
      <c r="K45" s="332" t="s">
        <v>186</v>
      </c>
      <c r="L45" s="316">
        <f t="shared" si="11"/>
        <v>0</v>
      </c>
      <c r="M45" s="332" t="s">
        <v>186</v>
      </c>
      <c r="N45" s="308">
        <f t="shared" si="10"/>
        <v>0</v>
      </c>
      <c r="O45" s="332" t="s">
        <v>186</v>
      </c>
    </row>
    <row r="46" ht="15.75" spans="1:15">
      <c r="A46" s="20"/>
      <c r="B46" s="326" t="s">
        <v>31</v>
      </c>
      <c r="C46" s="316">
        <f>H46+N46</f>
        <v>0</v>
      </c>
      <c r="D46" s="337"/>
      <c r="E46" s="330" t="s">
        <v>186</v>
      </c>
      <c r="F46" s="338"/>
      <c r="G46" s="330" t="s">
        <v>186</v>
      </c>
      <c r="H46" s="339"/>
      <c r="I46" s="332" t="s">
        <v>186</v>
      </c>
      <c r="J46" s="125"/>
      <c r="K46" s="332" t="s">
        <v>186</v>
      </c>
      <c r="L46" s="125"/>
      <c r="M46" s="332" t="s">
        <v>186</v>
      </c>
      <c r="N46" s="308">
        <f t="shared" si="10"/>
        <v>0</v>
      </c>
      <c r="O46" s="332" t="s">
        <v>186</v>
      </c>
    </row>
    <row r="47" ht="15.75" spans="1:15">
      <c r="A47" s="276" t="s">
        <v>215</v>
      </c>
      <c r="B47" s="329" t="s">
        <v>216</v>
      </c>
      <c r="C47" s="316">
        <f>H47+N47</f>
        <v>5</v>
      </c>
      <c r="D47" s="337"/>
      <c r="E47" s="330" t="s">
        <v>186</v>
      </c>
      <c r="F47" s="338">
        <v>5</v>
      </c>
      <c r="G47" s="330" t="s">
        <v>186</v>
      </c>
      <c r="H47" s="316">
        <f>D47+F47</f>
        <v>5</v>
      </c>
      <c r="I47" s="332" t="s">
        <v>186</v>
      </c>
      <c r="J47" s="125"/>
      <c r="K47" s="332" t="s">
        <v>186</v>
      </c>
      <c r="L47" s="125"/>
      <c r="M47" s="332" t="s">
        <v>186</v>
      </c>
      <c r="N47" s="308">
        <f t="shared" si="10"/>
        <v>0</v>
      </c>
      <c r="O47" s="332" t="s">
        <v>186</v>
      </c>
    </row>
    <row r="48" ht="15.75" spans="1:15">
      <c r="A48" s="276" t="s">
        <v>217</v>
      </c>
      <c r="B48" s="329" t="s">
        <v>218</v>
      </c>
      <c r="C48" s="316">
        <f>H48+N48</f>
        <v>8</v>
      </c>
      <c r="D48" s="337"/>
      <c r="E48" s="330" t="s">
        <v>186</v>
      </c>
      <c r="F48" s="338">
        <v>8</v>
      </c>
      <c r="G48" s="330" t="s">
        <v>186</v>
      </c>
      <c r="H48" s="316">
        <f>D48+F48</f>
        <v>8</v>
      </c>
      <c r="I48" s="332" t="s">
        <v>186</v>
      </c>
      <c r="J48" s="125"/>
      <c r="K48" s="332" t="s">
        <v>186</v>
      </c>
      <c r="L48" s="125"/>
      <c r="M48" s="332" t="s">
        <v>186</v>
      </c>
      <c r="N48" s="308">
        <f t="shared" si="10"/>
        <v>0</v>
      </c>
      <c r="O48" s="332" t="s">
        <v>186</v>
      </c>
    </row>
    <row r="49" ht="31.5" spans="1:15">
      <c r="A49" s="269">
        <v>9</v>
      </c>
      <c r="B49" s="270" t="s">
        <v>219</v>
      </c>
      <c r="C49" s="316">
        <f>H49+I49+N49+O49</f>
        <v>78</v>
      </c>
      <c r="D49" s="316">
        <f>D51+D52+D53+D54+D55</f>
        <v>30</v>
      </c>
      <c r="E49" s="316">
        <f>E52+E55</f>
        <v>0</v>
      </c>
      <c r="F49" s="316">
        <f>F51+F52+F53+F54+F55</f>
        <v>18</v>
      </c>
      <c r="G49" s="316">
        <f>G52+G55</f>
        <v>0</v>
      </c>
      <c r="H49" s="316">
        <f>D49+F49</f>
        <v>48</v>
      </c>
      <c r="I49" s="316">
        <f>I52+I55</f>
        <v>0</v>
      </c>
      <c r="J49" s="316">
        <f>J51+J52+J53+J54+J55</f>
        <v>30</v>
      </c>
      <c r="K49" s="316">
        <f>K52+K55</f>
        <v>0</v>
      </c>
      <c r="L49" s="316">
        <f>L51+L52+L53+L54+L55</f>
        <v>0</v>
      </c>
      <c r="M49" s="316">
        <f>M52+M55</f>
        <v>0</v>
      </c>
      <c r="N49" s="316">
        <f t="shared" si="10"/>
        <v>30</v>
      </c>
      <c r="O49" s="316">
        <f>K49+M49</f>
        <v>0</v>
      </c>
    </row>
    <row r="50" ht="15.75" spans="1:15">
      <c r="A50" s="20"/>
      <c r="B50" s="326" t="s">
        <v>31</v>
      </c>
      <c r="C50" s="337"/>
      <c r="D50" s="337"/>
      <c r="E50" s="337"/>
      <c r="F50" s="337"/>
      <c r="G50" s="337"/>
      <c r="H50" s="340"/>
      <c r="I50" s="340"/>
      <c r="J50" s="351"/>
      <c r="K50" s="351"/>
      <c r="L50" s="351"/>
      <c r="M50" s="351"/>
      <c r="N50" s="351"/>
      <c r="O50" s="351"/>
    </row>
    <row r="51" ht="15.75" spans="1:15">
      <c r="A51" s="276" t="s">
        <v>220</v>
      </c>
      <c r="B51" s="284" t="s">
        <v>221</v>
      </c>
      <c r="C51" s="341">
        <f>D51+F51+J51+L51</f>
        <v>8</v>
      </c>
      <c r="D51" s="342">
        <v>4</v>
      </c>
      <c r="E51" s="343" t="s">
        <v>186</v>
      </c>
      <c r="F51" s="342">
        <v>0</v>
      </c>
      <c r="G51" s="343" t="s">
        <v>186</v>
      </c>
      <c r="H51" s="341">
        <f>D51</f>
        <v>4</v>
      </c>
      <c r="I51" s="332" t="s">
        <v>186</v>
      </c>
      <c r="J51" s="338">
        <v>4</v>
      </c>
      <c r="K51" s="353" t="s">
        <v>186</v>
      </c>
      <c r="L51" s="125"/>
      <c r="M51" s="353" t="s">
        <v>186</v>
      </c>
      <c r="N51" s="308">
        <f>J51+L51</f>
        <v>4</v>
      </c>
      <c r="O51" s="353" t="s">
        <v>186</v>
      </c>
    </row>
    <row r="52" ht="31.5" spans="1:15">
      <c r="A52" s="276" t="s">
        <v>222</v>
      </c>
      <c r="B52" s="284" t="s">
        <v>223</v>
      </c>
      <c r="C52" s="316">
        <f>D52+E52+F52+G52+J52+K52+L52+M52</f>
        <v>24</v>
      </c>
      <c r="D52" s="339">
        <v>5</v>
      </c>
      <c r="E52" s="344"/>
      <c r="F52" s="339">
        <v>7</v>
      </c>
      <c r="G52" s="344"/>
      <c r="H52" s="316">
        <f>D52+F52</f>
        <v>12</v>
      </c>
      <c r="I52" s="316">
        <f>E52+G52</f>
        <v>0</v>
      </c>
      <c r="J52" s="338">
        <v>12</v>
      </c>
      <c r="K52" s="351"/>
      <c r="L52" s="338"/>
      <c r="M52" s="351"/>
      <c r="N52" s="354">
        <f>J52+L52</f>
        <v>12</v>
      </c>
      <c r="O52" s="308">
        <f>K52+M52</f>
        <v>0</v>
      </c>
    </row>
    <row r="53" ht="15.75" spans="1:15">
      <c r="A53" s="276" t="s">
        <v>224</v>
      </c>
      <c r="B53" s="284" t="s">
        <v>225</v>
      </c>
      <c r="C53" s="316">
        <f>H53</f>
        <v>1</v>
      </c>
      <c r="D53" s="339">
        <v>0</v>
      </c>
      <c r="E53" s="332" t="s">
        <v>186</v>
      </c>
      <c r="F53" s="339">
        <v>1</v>
      </c>
      <c r="G53" s="332" t="s">
        <v>186</v>
      </c>
      <c r="H53" s="339">
        <f>D53+F53</f>
        <v>1</v>
      </c>
      <c r="I53" s="332" t="s">
        <v>186</v>
      </c>
      <c r="J53" s="338">
        <v>0</v>
      </c>
      <c r="K53" s="353" t="s">
        <v>186</v>
      </c>
      <c r="L53" s="125"/>
      <c r="M53" s="353" t="s">
        <v>186</v>
      </c>
      <c r="N53" s="308">
        <v>0</v>
      </c>
      <c r="O53" s="353" t="s">
        <v>186</v>
      </c>
    </row>
    <row r="54" ht="31.5" spans="1:15">
      <c r="A54" s="276" t="s">
        <v>226</v>
      </c>
      <c r="B54" s="284" t="s">
        <v>227</v>
      </c>
      <c r="C54" s="316">
        <f>D54+F54+J54+L54</f>
        <v>1</v>
      </c>
      <c r="D54" s="344"/>
      <c r="E54" s="332" t="s">
        <v>186</v>
      </c>
      <c r="F54" s="344"/>
      <c r="G54" s="332" t="s">
        <v>186</v>
      </c>
      <c r="H54" s="339"/>
      <c r="I54" s="332" t="s">
        <v>186</v>
      </c>
      <c r="J54" s="338">
        <v>1</v>
      </c>
      <c r="K54" s="330" t="s">
        <v>186</v>
      </c>
      <c r="L54" s="338"/>
      <c r="M54" s="330" t="s">
        <v>186</v>
      </c>
      <c r="N54" s="324">
        <f>D54+F54+J54+L54</f>
        <v>1</v>
      </c>
      <c r="O54" s="330" t="s">
        <v>186</v>
      </c>
    </row>
    <row r="55" ht="31.5" spans="1:15">
      <c r="A55" s="276" t="s">
        <v>228</v>
      </c>
      <c r="B55" s="284" t="s">
        <v>229</v>
      </c>
      <c r="C55" s="316">
        <f>H55+I55+N55+O55</f>
        <v>44</v>
      </c>
      <c r="D55" s="339">
        <v>21</v>
      </c>
      <c r="E55" s="339"/>
      <c r="F55" s="339">
        <v>10</v>
      </c>
      <c r="G55" s="339"/>
      <c r="H55" s="316">
        <f>D55+F55</f>
        <v>31</v>
      </c>
      <c r="I55" s="316">
        <f>E55+G55</f>
        <v>0</v>
      </c>
      <c r="J55" s="338">
        <v>13</v>
      </c>
      <c r="K55" s="351"/>
      <c r="L55" s="338"/>
      <c r="M55" s="338"/>
      <c r="N55" s="324">
        <f>J55+L55</f>
        <v>13</v>
      </c>
      <c r="O55" s="324">
        <f>K55+M55</f>
        <v>0</v>
      </c>
    </row>
    <row r="56" ht="15.75" spans="1:15">
      <c r="A56" s="280" t="s">
        <v>230</v>
      </c>
      <c r="B56" s="270" t="s">
        <v>231</v>
      </c>
      <c r="C56" s="316">
        <f>H56+I56+N56+O56</f>
        <v>54</v>
      </c>
      <c r="D56" s="316">
        <f t="shared" ref="D56:M56" si="12">D58+D64</f>
        <v>8</v>
      </c>
      <c r="E56" s="316">
        <f t="shared" si="12"/>
        <v>0</v>
      </c>
      <c r="F56" s="316">
        <f t="shared" si="12"/>
        <v>11</v>
      </c>
      <c r="G56" s="316">
        <f t="shared" si="12"/>
        <v>0</v>
      </c>
      <c r="H56" s="316">
        <f>D56+F56</f>
        <v>19</v>
      </c>
      <c r="I56" s="316">
        <f>E56+G56</f>
        <v>0</v>
      </c>
      <c r="J56" s="316">
        <f t="shared" si="12"/>
        <v>35</v>
      </c>
      <c r="K56" s="316">
        <f t="shared" si="12"/>
        <v>0</v>
      </c>
      <c r="L56" s="316">
        <f t="shared" si="12"/>
        <v>0</v>
      </c>
      <c r="M56" s="316">
        <f t="shared" si="12"/>
        <v>0</v>
      </c>
      <c r="N56" s="316">
        <f>J56+L56</f>
        <v>35</v>
      </c>
      <c r="O56" s="316">
        <f>K56+M56</f>
        <v>0</v>
      </c>
    </row>
    <row r="57" ht="15.75" spans="1:15">
      <c r="A57" s="298"/>
      <c r="B57" s="299" t="s">
        <v>31</v>
      </c>
      <c r="C57" s="316">
        <f t="shared" ref="C57:C68" si="13">H57+I57+N57+O57</f>
        <v>0</v>
      </c>
      <c r="D57" s="345"/>
      <c r="E57" s="345"/>
      <c r="F57" s="345"/>
      <c r="G57" s="345"/>
      <c r="H57" s="328"/>
      <c r="I57" s="328"/>
      <c r="J57" s="351"/>
      <c r="K57" s="351"/>
      <c r="L57" s="351"/>
      <c r="M57" s="351"/>
      <c r="N57" s="316"/>
      <c r="O57" s="316"/>
    </row>
    <row r="58" ht="15.75" spans="1:15">
      <c r="A58" s="335" t="s">
        <v>232</v>
      </c>
      <c r="B58" s="299" t="s">
        <v>233</v>
      </c>
      <c r="C58" s="316">
        <f t="shared" si="13"/>
        <v>54</v>
      </c>
      <c r="D58" s="316">
        <f t="shared" ref="D58:M58" si="14">D59+D60+D61+D62+D63</f>
        <v>8</v>
      </c>
      <c r="E58" s="316">
        <f t="shared" si="14"/>
        <v>0</v>
      </c>
      <c r="F58" s="316">
        <f t="shared" si="14"/>
        <v>11</v>
      </c>
      <c r="G58" s="316">
        <f t="shared" si="14"/>
        <v>0</v>
      </c>
      <c r="H58" s="316">
        <f t="shared" si="14"/>
        <v>19</v>
      </c>
      <c r="I58" s="316">
        <f t="shared" si="14"/>
        <v>0</v>
      </c>
      <c r="J58" s="316">
        <f t="shared" si="14"/>
        <v>35</v>
      </c>
      <c r="K58" s="316">
        <f t="shared" si="14"/>
        <v>0</v>
      </c>
      <c r="L58" s="316">
        <f t="shared" si="14"/>
        <v>0</v>
      </c>
      <c r="M58" s="316">
        <f t="shared" si="14"/>
        <v>0</v>
      </c>
      <c r="N58" s="316">
        <f>J58+L58</f>
        <v>35</v>
      </c>
      <c r="O58" s="316">
        <f>K58+M58</f>
        <v>0</v>
      </c>
    </row>
    <row r="59" ht="15.75" spans="1:15">
      <c r="A59" s="298" t="s">
        <v>234</v>
      </c>
      <c r="B59" s="299" t="s">
        <v>235</v>
      </c>
      <c r="C59" s="316">
        <f t="shared" si="13"/>
        <v>0</v>
      </c>
      <c r="D59" s="317"/>
      <c r="E59" s="317"/>
      <c r="F59" s="317"/>
      <c r="G59" s="317"/>
      <c r="H59" s="316">
        <f>D59+F59</f>
        <v>0</v>
      </c>
      <c r="I59" s="316">
        <f>E59+G59</f>
        <v>0</v>
      </c>
      <c r="J59" s="125"/>
      <c r="K59" s="317"/>
      <c r="L59" s="317"/>
      <c r="M59" s="317"/>
      <c r="N59" s="308">
        <f>J59+L59</f>
        <v>0</v>
      </c>
      <c r="O59" s="308">
        <f>K59+M59</f>
        <v>0</v>
      </c>
    </row>
    <row r="60" ht="15.75" spans="1:15">
      <c r="A60" s="298" t="s">
        <v>236</v>
      </c>
      <c r="B60" s="299" t="s">
        <v>237</v>
      </c>
      <c r="C60" s="316">
        <f t="shared" si="13"/>
        <v>25</v>
      </c>
      <c r="D60" s="317">
        <v>8</v>
      </c>
      <c r="E60" s="346"/>
      <c r="F60" s="317">
        <v>8</v>
      </c>
      <c r="G60" s="346"/>
      <c r="H60" s="316">
        <f t="shared" ref="H60:I68" si="15">D60+F60</f>
        <v>16</v>
      </c>
      <c r="I60" s="316">
        <f t="shared" si="15"/>
        <v>0</v>
      </c>
      <c r="J60" s="338">
        <v>9</v>
      </c>
      <c r="K60" s="317"/>
      <c r="L60" s="338"/>
      <c r="M60" s="317"/>
      <c r="N60" s="308">
        <f t="shared" ref="N60:O68" si="16">J60+L60</f>
        <v>9</v>
      </c>
      <c r="O60" s="308">
        <f t="shared" si="16"/>
        <v>0</v>
      </c>
    </row>
    <row r="61" ht="15.75" spans="1:15">
      <c r="A61" s="298" t="s">
        <v>238</v>
      </c>
      <c r="B61" s="299" t="s">
        <v>239</v>
      </c>
      <c r="C61" s="316">
        <f t="shared" si="13"/>
        <v>0</v>
      </c>
      <c r="D61" s="317"/>
      <c r="E61" s="346"/>
      <c r="F61" s="317"/>
      <c r="G61" s="346"/>
      <c r="H61" s="316">
        <f t="shared" si="15"/>
        <v>0</v>
      </c>
      <c r="I61" s="316">
        <f t="shared" si="15"/>
        <v>0</v>
      </c>
      <c r="J61" s="351"/>
      <c r="K61" s="317"/>
      <c r="L61" s="125"/>
      <c r="M61" s="317"/>
      <c r="N61" s="308">
        <f t="shared" si="16"/>
        <v>0</v>
      </c>
      <c r="O61" s="308">
        <f t="shared" si="16"/>
        <v>0</v>
      </c>
    </row>
    <row r="62" ht="15.75" spans="1:15">
      <c r="A62" s="298" t="s">
        <v>240</v>
      </c>
      <c r="B62" s="299" t="s">
        <v>241</v>
      </c>
      <c r="C62" s="316">
        <f t="shared" si="13"/>
        <v>5</v>
      </c>
      <c r="D62" s="317"/>
      <c r="E62" s="346"/>
      <c r="F62" s="317">
        <v>3</v>
      </c>
      <c r="G62" s="346"/>
      <c r="H62" s="316">
        <f t="shared" si="15"/>
        <v>3</v>
      </c>
      <c r="I62" s="316">
        <f t="shared" si="15"/>
        <v>0</v>
      </c>
      <c r="J62" s="338">
        <v>2</v>
      </c>
      <c r="K62" s="317"/>
      <c r="L62" s="125"/>
      <c r="M62" s="317"/>
      <c r="N62" s="308">
        <f t="shared" si="16"/>
        <v>2</v>
      </c>
      <c r="O62" s="308">
        <f t="shared" si="16"/>
        <v>0</v>
      </c>
    </row>
    <row r="63" ht="15.75" spans="1:15">
      <c r="A63" s="298" t="s">
        <v>242</v>
      </c>
      <c r="B63" s="299" t="s">
        <v>9</v>
      </c>
      <c r="C63" s="316">
        <f t="shared" si="13"/>
        <v>24</v>
      </c>
      <c r="D63" s="317"/>
      <c r="E63" s="346"/>
      <c r="F63" s="317">
        <v>0</v>
      </c>
      <c r="G63" s="346"/>
      <c r="H63" s="316">
        <f t="shared" si="15"/>
        <v>0</v>
      </c>
      <c r="I63" s="316">
        <f t="shared" si="15"/>
        <v>0</v>
      </c>
      <c r="J63" s="125">
        <v>24</v>
      </c>
      <c r="K63" s="317"/>
      <c r="L63" s="351"/>
      <c r="M63" s="317"/>
      <c r="N63" s="308">
        <f t="shared" si="16"/>
        <v>24</v>
      </c>
      <c r="O63" s="308">
        <f t="shared" si="16"/>
        <v>0</v>
      </c>
    </row>
    <row r="64" ht="15.75" spans="1:15">
      <c r="A64" s="335" t="s">
        <v>243</v>
      </c>
      <c r="B64" s="299" t="s">
        <v>244</v>
      </c>
      <c r="C64" s="316">
        <f t="shared" si="13"/>
        <v>0</v>
      </c>
      <c r="D64" s="316">
        <f>D65+D66+D67+D68</f>
        <v>0</v>
      </c>
      <c r="E64" s="316">
        <f>E65+E66+E67+E68</f>
        <v>0</v>
      </c>
      <c r="F64" s="316">
        <f>F65+F66+F67+F68</f>
        <v>0</v>
      </c>
      <c r="G64" s="316">
        <f>G65+G66+G67+G68</f>
        <v>0</v>
      </c>
      <c r="H64" s="316">
        <f t="shared" si="15"/>
        <v>0</v>
      </c>
      <c r="I64" s="316">
        <f t="shared" si="15"/>
        <v>0</v>
      </c>
      <c r="J64" s="316">
        <f>J65+J66+J67+J68</f>
        <v>0</v>
      </c>
      <c r="K64" s="316">
        <f>K65+K66+K67+K68</f>
        <v>0</v>
      </c>
      <c r="L64" s="316">
        <f>L65+L66+L67+L68</f>
        <v>0</v>
      </c>
      <c r="M64" s="316">
        <f>M65+M66+M67+M68</f>
        <v>0</v>
      </c>
      <c r="N64" s="308">
        <f t="shared" si="16"/>
        <v>0</v>
      </c>
      <c r="O64" s="308">
        <f t="shared" si="16"/>
        <v>0</v>
      </c>
    </row>
    <row r="65" ht="15.75" spans="1:15">
      <c r="A65" s="298" t="s">
        <v>245</v>
      </c>
      <c r="B65" s="299" t="s">
        <v>235</v>
      </c>
      <c r="C65" s="316">
        <f t="shared" si="13"/>
        <v>0</v>
      </c>
      <c r="D65" s="317"/>
      <c r="E65" s="317"/>
      <c r="F65" s="317"/>
      <c r="G65" s="317"/>
      <c r="H65" s="316">
        <f t="shared" si="15"/>
        <v>0</v>
      </c>
      <c r="I65" s="316">
        <f t="shared" si="15"/>
        <v>0</v>
      </c>
      <c r="J65" s="125"/>
      <c r="K65" s="125"/>
      <c r="L65" s="125"/>
      <c r="M65" s="125"/>
      <c r="N65" s="308">
        <f t="shared" si="16"/>
        <v>0</v>
      </c>
      <c r="O65" s="308">
        <f t="shared" si="16"/>
        <v>0</v>
      </c>
    </row>
    <row r="66" ht="15.75" spans="1:15">
      <c r="A66" s="298" t="s">
        <v>246</v>
      </c>
      <c r="B66" s="299" t="s">
        <v>239</v>
      </c>
      <c r="C66" s="316">
        <f t="shared" si="13"/>
        <v>0</v>
      </c>
      <c r="D66" s="317"/>
      <c r="E66" s="317"/>
      <c r="F66" s="317"/>
      <c r="G66" s="317"/>
      <c r="H66" s="316">
        <f t="shared" si="15"/>
        <v>0</v>
      </c>
      <c r="I66" s="316">
        <f t="shared" si="15"/>
        <v>0</v>
      </c>
      <c r="J66" s="125"/>
      <c r="K66" s="125"/>
      <c r="L66" s="125"/>
      <c r="M66" s="125"/>
      <c r="N66" s="308">
        <f t="shared" si="16"/>
        <v>0</v>
      </c>
      <c r="O66" s="308">
        <f t="shared" si="16"/>
        <v>0</v>
      </c>
    </row>
    <row r="67" ht="15.75" spans="1:15">
      <c r="A67" s="298" t="s">
        <v>247</v>
      </c>
      <c r="B67" s="299" t="s">
        <v>241</v>
      </c>
      <c r="C67" s="316">
        <f t="shared" si="13"/>
        <v>0</v>
      </c>
      <c r="D67" s="317"/>
      <c r="E67" s="317"/>
      <c r="F67" s="317"/>
      <c r="G67" s="317"/>
      <c r="H67" s="316">
        <f t="shared" si="15"/>
        <v>0</v>
      </c>
      <c r="I67" s="316">
        <f t="shared" si="15"/>
        <v>0</v>
      </c>
      <c r="J67" s="125"/>
      <c r="K67" s="125"/>
      <c r="L67" s="125"/>
      <c r="M67" s="125"/>
      <c r="N67" s="308">
        <f t="shared" si="16"/>
        <v>0</v>
      </c>
      <c r="O67" s="308">
        <f t="shared" si="16"/>
        <v>0</v>
      </c>
    </row>
    <row r="68" ht="15.75" spans="1:15">
      <c r="A68" s="298" t="s">
        <v>248</v>
      </c>
      <c r="B68" s="299" t="s">
        <v>9</v>
      </c>
      <c r="C68" s="316">
        <f t="shared" si="13"/>
        <v>0</v>
      </c>
      <c r="D68" s="317"/>
      <c r="E68" s="317"/>
      <c r="F68" s="317"/>
      <c r="G68" s="317"/>
      <c r="H68" s="316">
        <f t="shared" si="15"/>
        <v>0</v>
      </c>
      <c r="I68" s="316">
        <f t="shared" si="15"/>
        <v>0</v>
      </c>
      <c r="J68" s="125"/>
      <c r="K68" s="125"/>
      <c r="L68" s="125"/>
      <c r="M68" s="125"/>
      <c r="N68" s="308">
        <f t="shared" si="16"/>
        <v>0</v>
      </c>
      <c r="O68" s="308">
        <f t="shared" si="16"/>
        <v>0</v>
      </c>
    </row>
    <row r="69" ht="15.75" spans="1:15">
      <c r="A69" s="335" t="s">
        <v>249</v>
      </c>
      <c r="B69" s="355" t="s">
        <v>250</v>
      </c>
      <c r="C69" s="318">
        <f>C71+C77+C80</f>
        <v>93</v>
      </c>
      <c r="D69" s="318">
        <f t="shared" ref="D69:O69" si="17">D71+D77+D80</f>
        <v>22</v>
      </c>
      <c r="E69" s="318">
        <f t="shared" si="17"/>
        <v>0</v>
      </c>
      <c r="F69" s="318">
        <f t="shared" si="17"/>
        <v>29</v>
      </c>
      <c r="G69" s="318">
        <f t="shared" si="17"/>
        <v>0</v>
      </c>
      <c r="H69" s="318">
        <f t="shared" si="17"/>
        <v>51</v>
      </c>
      <c r="I69" s="318">
        <f t="shared" si="17"/>
        <v>0</v>
      </c>
      <c r="J69" s="318">
        <f t="shared" si="17"/>
        <v>42</v>
      </c>
      <c r="K69" s="318">
        <f t="shared" si="17"/>
        <v>0</v>
      </c>
      <c r="L69" s="318">
        <f t="shared" si="17"/>
        <v>0</v>
      </c>
      <c r="M69" s="318">
        <f t="shared" si="17"/>
        <v>0</v>
      </c>
      <c r="N69" s="318">
        <f t="shared" si="17"/>
        <v>42</v>
      </c>
      <c r="O69" s="318">
        <f t="shared" si="17"/>
        <v>0</v>
      </c>
    </row>
    <row r="70" ht="15.75" spans="1:15">
      <c r="A70" s="335"/>
      <c r="B70" s="356" t="s">
        <v>31</v>
      </c>
      <c r="C70" s="318"/>
      <c r="D70" s="318"/>
      <c r="E70" s="318"/>
      <c r="F70" s="318"/>
      <c r="G70" s="318"/>
      <c r="H70" s="317"/>
      <c r="I70" s="317"/>
      <c r="J70" s="317"/>
      <c r="K70" s="317"/>
      <c r="L70" s="317"/>
      <c r="M70" s="317"/>
      <c r="N70" s="317"/>
      <c r="O70" s="317"/>
    </row>
    <row r="71" ht="15.75" spans="1:15">
      <c r="A71" s="357" t="s">
        <v>251</v>
      </c>
      <c r="B71" s="358" t="s">
        <v>252</v>
      </c>
      <c r="C71" s="359">
        <f>C72+C73+C74+C75+C76</f>
        <v>93</v>
      </c>
      <c r="D71" s="359">
        <f t="shared" ref="D71:O71" si="18">D72+D73+D74+D75+D76</f>
        <v>22</v>
      </c>
      <c r="E71" s="359">
        <f t="shared" si="18"/>
        <v>0</v>
      </c>
      <c r="F71" s="359">
        <f t="shared" si="18"/>
        <v>29</v>
      </c>
      <c r="G71" s="359">
        <f t="shared" si="18"/>
        <v>0</v>
      </c>
      <c r="H71" s="359">
        <f t="shared" si="18"/>
        <v>51</v>
      </c>
      <c r="I71" s="359">
        <f t="shared" si="18"/>
        <v>0</v>
      </c>
      <c r="J71" s="359">
        <f t="shared" si="18"/>
        <v>42</v>
      </c>
      <c r="K71" s="359">
        <f t="shared" si="18"/>
        <v>0</v>
      </c>
      <c r="L71" s="359">
        <f t="shared" si="18"/>
        <v>0</v>
      </c>
      <c r="M71" s="359">
        <f t="shared" si="18"/>
        <v>0</v>
      </c>
      <c r="N71" s="359">
        <f t="shared" si="18"/>
        <v>42</v>
      </c>
      <c r="O71" s="359">
        <f t="shared" si="18"/>
        <v>0</v>
      </c>
    </row>
    <row r="72" ht="31.5" spans="1:15">
      <c r="A72" s="298" t="s">
        <v>253</v>
      </c>
      <c r="B72" s="360" t="s">
        <v>254</v>
      </c>
      <c r="C72" s="318">
        <f>D72+F72+J72+L72</f>
        <v>21</v>
      </c>
      <c r="D72" s="318">
        <v>4</v>
      </c>
      <c r="E72" s="330"/>
      <c r="F72" s="318">
        <v>5</v>
      </c>
      <c r="G72" s="330"/>
      <c r="H72" s="359">
        <f>D72+F72</f>
        <v>9</v>
      </c>
      <c r="I72" s="372"/>
      <c r="J72" s="125">
        <v>12</v>
      </c>
      <c r="K72" s="373"/>
      <c r="L72" s="338"/>
      <c r="M72" s="373"/>
      <c r="N72" s="359">
        <f>J72+L72</f>
        <v>12</v>
      </c>
      <c r="O72" s="373"/>
    </row>
    <row r="73" ht="31.5" spans="1:15">
      <c r="A73" s="298" t="s">
        <v>255</v>
      </c>
      <c r="B73" s="360" t="s">
        <v>256</v>
      </c>
      <c r="C73" s="318">
        <f>D73+F73+J73+L73</f>
        <v>9</v>
      </c>
      <c r="D73" s="318"/>
      <c r="E73" s="330"/>
      <c r="F73" s="318">
        <v>6</v>
      </c>
      <c r="G73" s="330"/>
      <c r="H73" s="359">
        <f>D73+F73</f>
        <v>6</v>
      </c>
      <c r="I73" s="372"/>
      <c r="J73" s="318">
        <v>3</v>
      </c>
      <c r="K73" s="373"/>
      <c r="L73" s="338"/>
      <c r="M73" s="373"/>
      <c r="N73" s="359">
        <f>J73+L73</f>
        <v>3</v>
      </c>
      <c r="O73" s="373"/>
    </row>
    <row r="74" ht="47.25" spans="1:15">
      <c r="A74" s="298" t="s">
        <v>257</v>
      </c>
      <c r="B74" s="361" t="s">
        <v>258</v>
      </c>
      <c r="C74" s="318">
        <f>D74+F74+J74+L74</f>
        <v>4</v>
      </c>
      <c r="D74" s="318"/>
      <c r="E74" s="330"/>
      <c r="F74" s="318">
        <v>2</v>
      </c>
      <c r="G74" s="330"/>
      <c r="H74" s="359">
        <f>D74+F74</f>
        <v>2</v>
      </c>
      <c r="I74" s="372"/>
      <c r="J74" s="338">
        <v>2</v>
      </c>
      <c r="K74" s="373"/>
      <c r="L74" s="338"/>
      <c r="M74" s="373"/>
      <c r="N74" s="359">
        <f>J74+L74</f>
        <v>2</v>
      </c>
      <c r="O74" s="373"/>
    </row>
    <row r="75" ht="15.75" spans="1:15">
      <c r="A75" s="298" t="s">
        <v>259</v>
      </c>
      <c r="B75" s="362" t="s">
        <v>260</v>
      </c>
      <c r="C75" s="318">
        <f>D75+F75+J75+L75</f>
        <v>51</v>
      </c>
      <c r="D75" s="318">
        <v>15</v>
      </c>
      <c r="E75" s="330"/>
      <c r="F75" s="318">
        <v>16</v>
      </c>
      <c r="G75" s="330"/>
      <c r="H75" s="359">
        <f>D75+F75</f>
        <v>31</v>
      </c>
      <c r="I75" s="372"/>
      <c r="J75" s="125">
        <v>20</v>
      </c>
      <c r="K75" s="373"/>
      <c r="L75" s="125"/>
      <c r="M75" s="373"/>
      <c r="N75" s="359">
        <f>J75+L75</f>
        <v>20</v>
      </c>
      <c r="O75" s="373"/>
    </row>
    <row r="76" ht="15.75" spans="1:15">
      <c r="A76" s="298" t="s">
        <v>261</v>
      </c>
      <c r="B76" s="331" t="s">
        <v>262</v>
      </c>
      <c r="C76" s="318">
        <f>D76+F76+J76+L76</f>
        <v>8</v>
      </c>
      <c r="D76" s="318">
        <v>3</v>
      </c>
      <c r="E76" s="330"/>
      <c r="F76" s="318">
        <v>0</v>
      </c>
      <c r="G76" s="330"/>
      <c r="H76" s="359">
        <f>D76+F76</f>
        <v>3</v>
      </c>
      <c r="I76" s="372"/>
      <c r="J76" s="125">
        <v>5</v>
      </c>
      <c r="K76" s="373"/>
      <c r="L76" s="338"/>
      <c r="M76" s="373"/>
      <c r="N76" s="359">
        <f>J76+L76</f>
        <v>5</v>
      </c>
      <c r="O76" s="373"/>
    </row>
    <row r="77" ht="15.75" spans="1:15">
      <c r="A77" s="335" t="s">
        <v>263</v>
      </c>
      <c r="B77" s="363" t="s">
        <v>264</v>
      </c>
      <c r="C77" s="318">
        <f>C78+C79</f>
        <v>0</v>
      </c>
      <c r="D77" s="318"/>
      <c r="E77" s="318">
        <f t="shared" ref="E77:O77" si="19">E78+E79</f>
        <v>0</v>
      </c>
      <c r="F77" s="318"/>
      <c r="G77" s="318">
        <f t="shared" si="19"/>
        <v>0</v>
      </c>
      <c r="H77" s="318">
        <f t="shared" si="19"/>
        <v>0</v>
      </c>
      <c r="I77" s="318">
        <f t="shared" si="19"/>
        <v>0</v>
      </c>
      <c r="J77" s="318"/>
      <c r="K77" s="318">
        <f t="shared" si="19"/>
        <v>0</v>
      </c>
      <c r="L77" s="318"/>
      <c r="M77" s="318">
        <f t="shared" si="19"/>
        <v>0</v>
      </c>
      <c r="N77" s="318">
        <f t="shared" si="19"/>
        <v>0</v>
      </c>
      <c r="O77" s="318">
        <f t="shared" si="19"/>
        <v>0</v>
      </c>
    </row>
    <row r="78" ht="47.25" spans="1:15">
      <c r="A78" s="298" t="s">
        <v>265</v>
      </c>
      <c r="B78" s="364" t="s">
        <v>266</v>
      </c>
      <c r="C78" s="318">
        <f>H78+N78</f>
        <v>0</v>
      </c>
      <c r="D78" s="318"/>
      <c r="E78" s="330"/>
      <c r="F78" s="318"/>
      <c r="G78" s="330"/>
      <c r="H78" s="317">
        <f>D78+F78</f>
        <v>0</v>
      </c>
      <c r="I78" s="332"/>
      <c r="J78" s="317"/>
      <c r="K78" s="332"/>
      <c r="L78" s="317"/>
      <c r="M78" s="332"/>
      <c r="N78" s="317">
        <f>J78+L78</f>
        <v>0</v>
      </c>
      <c r="O78" s="332"/>
    </row>
    <row r="79" ht="31.5" spans="1:15">
      <c r="A79" s="298" t="s">
        <v>267</v>
      </c>
      <c r="B79" s="364" t="s">
        <v>268</v>
      </c>
      <c r="C79" s="318">
        <f>H79+N79</f>
        <v>0</v>
      </c>
      <c r="D79" s="318"/>
      <c r="E79" s="330"/>
      <c r="F79" s="317"/>
      <c r="G79" s="330"/>
      <c r="H79" s="317">
        <f>D79+F79</f>
        <v>0</v>
      </c>
      <c r="I79" s="332"/>
      <c r="J79" s="317"/>
      <c r="K79" s="332"/>
      <c r="L79" s="317"/>
      <c r="M79" s="332"/>
      <c r="N79" s="317">
        <f>J79+L79</f>
        <v>0</v>
      </c>
      <c r="O79" s="332"/>
    </row>
    <row r="80" ht="15.75" spans="1:15">
      <c r="A80" s="335" t="s">
        <v>269</v>
      </c>
      <c r="B80" s="365" t="s">
        <v>270</v>
      </c>
      <c r="C80" s="318">
        <f>C81+C82</f>
        <v>0</v>
      </c>
      <c r="D80" s="318">
        <f t="shared" ref="D80:O80" si="20">D81+D82</f>
        <v>0</v>
      </c>
      <c r="E80" s="318">
        <f t="shared" si="20"/>
        <v>0</v>
      </c>
      <c r="F80" s="318">
        <f t="shared" si="20"/>
        <v>0</v>
      </c>
      <c r="G80" s="318">
        <f t="shared" si="20"/>
        <v>0</v>
      </c>
      <c r="H80" s="318">
        <f t="shared" si="20"/>
        <v>0</v>
      </c>
      <c r="I80" s="318">
        <f t="shared" si="20"/>
        <v>0</v>
      </c>
      <c r="J80" s="318">
        <f t="shared" si="20"/>
        <v>0</v>
      </c>
      <c r="K80" s="318">
        <f t="shared" si="20"/>
        <v>0</v>
      </c>
      <c r="L80" s="318">
        <f t="shared" si="20"/>
        <v>0</v>
      </c>
      <c r="M80" s="318">
        <f t="shared" si="20"/>
        <v>0</v>
      </c>
      <c r="N80" s="318">
        <f t="shared" si="20"/>
        <v>0</v>
      </c>
      <c r="O80" s="318">
        <f t="shared" si="20"/>
        <v>0</v>
      </c>
    </row>
    <row r="81" ht="47.25" spans="1:15">
      <c r="A81" s="298" t="s">
        <v>271</v>
      </c>
      <c r="B81" s="361" t="s">
        <v>272</v>
      </c>
      <c r="C81" s="318">
        <f>H81+N81</f>
        <v>0</v>
      </c>
      <c r="D81" s="318">
        <v>0</v>
      </c>
      <c r="E81" s="330"/>
      <c r="F81" s="318">
        <v>0</v>
      </c>
      <c r="G81" s="330"/>
      <c r="H81" s="317">
        <v>0</v>
      </c>
      <c r="I81" s="332"/>
      <c r="J81" s="317">
        <v>0</v>
      </c>
      <c r="K81" s="332"/>
      <c r="L81" s="317"/>
      <c r="M81" s="332"/>
      <c r="N81" s="317">
        <f>J81+L81</f>
        <v>0</v>
      </c>
      <c r="O81" s="332"/>
    </row>
    <row r="82" ht="15.75" spans="1:15">
      <c r="A82" s="298" t="s">
        <v>273</v>
      </c>
      <c r="B82" s="366" t="s">
        <v>274</v>
      </c>
      <c r="C82" s="345">
        <f>H82+N82</f>
        <v>0</v>
      </c>
      <c r="D82" s="345"/>
      <c r="E82" s="367"/>
      <c r="F82" s="317">
        <v>0</v>
      </c>
      <c r="G82" s="367"/>
      <c r="H82" s="328">
        <f>D82+F82</f>
        <v>0</v>
      </c>
      <c r="I82" s="372"/>
      <c r="J82" s="318">
        <v>0</v>
      </c>
      <c r="K82" s="374"/>
      <c r="L82" s="318"/>
      <c r="M82" s="374"/>
      <c r="N82" s="327">
        <f>J82+L82</f>
        <v>0</v>
      </c>
      <c r="O82" s="374"/>
    </row>
    <row r="83" ht="48" customHeight="1" spans="1:15">
      <c r="A83" s="368"/>
      <c r="B83" s="369"/>
      <c r="C83" s="370"/>
      <c r="D83" s="370"/>
      <c r="E83" s="370"/>
      <c r="F83" s="370"/>
      <c r="G83" s="370"/>
      <c r="H83" s="371"/>
      <c r="I83" s="371"/>
      <c r="J83" s="375"/>
      <c r="K83" s="375"/>
      <c r="L83" s="375"/>
      <c r="M83" s="375"/>
      <c r="N83" s="375"/>
      <c r="O83" s="375"/>
    </row>
    <row r="84" ht="18.75" customHeight="1"/>
    <row r="85" ht="18.75" spans="2:2">
      <c r="B85" s="26" t="s">
        <v>119</v>
      </c>
    </row>
    <row r="90" ht="41.25" customHeight="1"/>
    <row r="163" ht="18.75" customHeight="1"/>
    <row r="169" ht="50.25" customHeight="1"/>
    <row r="242" ht="18.75" customHeight="1"/>
    <row r="248" ht="50.25" customHeight="1"/>
    <row r="321" ht="18.75" customHeight="1"/>
    <row r="327" ht="50.25" customHeight="1"/>
    <row r="400" ht="18.75" customHeight="1"/>
    <row r="406" ht="50.25" customHeight="1"/>
    <row r="479" ht="18.75" customHeight="1"/>
    <row r="485" ht="50.25" customHeight="1"/>
    <row r="499" spans="1:1">
      <c r="A499" s="376"/>
    </row>
    <row r="558" ht="18.75" customHeight="1"/>
    <row r="564" ht="50.25" customHeight="1"/>
    <row r="637" ht="18.75" customHeight="1"/>
    <row r="643" ht="50.25" customHeight="1"/>
    <row r="722" ht="50.25" customHeight="1"/>
    <row r="801" ht="50.25" customHeight="1"/>
    <row r="880" ht="50.25" customHeight="1"/>
    <row r="959" ht="50.25" customHeight="1"/>
  </sheetData>
  <mergeCells count="12">
    <mergeCell ref="A5:O5"/>
    <mergeCell ref="N6:O6"/>
    <mergeCell ref="D7:O7"/>
    <mergeCell ref="D8:E8"/>
    <mergeCell ref="F8:G8"/>
    <mergeCell ref="H8:I8"/>
    <mergeCell ref="J8:K8"/>
    <mergeCell ref="L8:M8"/>
    <mergeCell ref="N8:O8"/>
    <mergeCell ref="A7:A9"/>
    <mergeCell ref="B7:B9"/>
    <mergeCell ref="C7:C9"/>
  </mergeCells>
  <pageMargins left="0" right="0" top="0" bottom="0" header="0" footer="0"/>
  <pageSetup paperSize="9" scale="22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87"/>
  <sheetViews>
    <sheetView view="pageBreakPreview" zoomScale="60" zoomScaleNormal="70" topLeftCell="A4" workbookViewId="0">
      <selection activeCell="C20" sqref="C20"/>
    </sheetView>
  </sheetViews>
  <sheetFormatPr defaultColWidth="9" defaultRowHeight="15"/>
  <cols>
    <col min="2" max="2" width="42.1428571428571" customWidth="1"/>
    <col min="3" max="3" width="16.1428571428571" customWidth="1"/>
    <col min="4" max="4" width="16.2857142857143" customWidth="1"/>
    <col min="5" max="5" width="11.1428571428571" customWidth="1"/>
    <col min="6" max="6" width="15.8571428571429" customWidth="1"/>
    <col min="7" max="7" width="17.2857142857143" customWidth="1"/>
    <col min="8" max="8" width="16" customWidth="1"/>
    <col min="9" max="9" width="20" customWidth="1"/>
  </cols>
  <sheetData>
    <row r="1" spans="6:9">
      <c r="F1" s="115"/>
      <c r="G1" s="115"/>
      <c r="H1" s="115"/>
      <c r="I1" s="115"/>
    </row>
    <row r="2" spans="6:9">
      <c r="F2" s="115"/>
      <c r="G2" s="115"/>
      <c r="H2" s="115"/>
      <c r="I2" s="115"/>
    </row>
    <row r="4" ht="65.25" customHeight="1"/>
    <row r="6" ht="55.5" customHeight="1" spans="2:9">
      <c r="B6" s="126" t="s">
        <v>275</v>
      </c>
      <c r="C6" s="126"/>
      <c r="D6" s="126"/>
      <c r="E6" s="126"/>
      <c r="F6" s="126"/>
      <c r="G6" s="126"/>
      <c r="H6" s="265" t="s">
        <v>276</v>
      </c>
      <c r="I6" s="265"/>
    </row>
    <row r="7" ht="15.75" customHeight="1"/>
    <row r="8" spans="9:9">
      <c r="I8" s="177" t="s">
        <v>277</v>
      </c>
    </row>
    <row r="9" ht="15.75" spans="1:9">
      <c r="A9" s="101" t="s">
        <v>122</v>
      </c>
      <c r="B9" s="102" t="s">
        <v>161</v>
      </c>
      <c r="C9" s="101" t="s">
        <v>30</v>
      </c>
      <c r="D9" s="101"/>
      <c r="E9" s="101"/>
      <c r="F9" s="101"/>
      <c r="G9" s="266" t="s">
        <v>31</v>
      </c>
      <c r="H9" s="266"/>
      <c r="I9" s="305" t="s">
        <v>278</v>
      </c>
    </row>
    <row r="10" ht="47.25" spans="1:9">
      <c r="A10" s="101"/>
      <c r="B10" s="102"/>
      <c r="C10" s="101" t="s">
        <v>279</v>
      </c>
      <c r="D10" s="101" t="s">
        <v>280</v>
      </c>
      <c r="E10" s="101" t="s">
        <v>281</v>
      </c>
      <c r="F10" s="101" t="s">
        <v>282</v>
      </c>
      <c r="G10" s="266" t="s">
        <v>283</v>
      </c>
      <c r="H10" s="267" t="s">
        <v>284</v>
      </c>
      <c r="I10" s="306"/>
    </row>
    <row r="11" ht="15.75" spans="1:9">
      <c r="A11" s="121" t="s">
        <v>143</v>
      </c>
      <c r="B11" s="122" t="s">
        <v>16</v>
      </c>
      <c r="C11" s="122" t="s">
        <v>17</v>
      </c>
      <c r="D11" s="122" t="s">
        <v>18</v>
      </c>
      <c r="E11" s="122" t="s">
        <v>19</v>
      </c>
      <c r="F11" s="122" t="s">
        <v>20</v>
      </c>
      <c r="G11" s="268" t="s">
        <v>21</v>
      </c>
      <c r="H11" s="268" t="s">
        <v>22</v>
      </c>
      <c r="I11" s="268" t="s">
        <v>23</v>
      </c>
    </row>
    <row r="12" ht="15.75" spans="1:9">
      <c r="A12" s="269">
        <v>1</v>
      </c>
      <c r="B12" s="270" t="s">
        <v>285</v>
      </c>
      <c r="C12" s="271">
        <f>C13</f>
        <v>132</v>
      </c>
      <c r="D12" s="272"/>
      <c r="E12" s="273"/>
      <c r="F12" s="273"/>
      <c r="G12" s="274"/>
      <c r="H12" s="275">
        <f>H13</f>
        <v>0</v>
      </c>
      <c r="I12" s="275">
        <f>I13</f>
        <v>132</v>
      </c>
    </row>
    <row r="13" ht="15.75" spans="1:9">
      <c r="A13" s="276" t="s">
        <v>32</v>
      </c>
      <c r="B13" s="277" t="s">
        <v>286</v>
      </c>
      <c r="C13" s="278">
        <v>132</v>
      </c>
      <c r="D13" s="277"/>
      <c r="E13" s="277"/>
      <c r="F13" s="277"/>
      <c r="G13" s="138"/>
      <c r="H13" s="279">
        <v>0</v>
      </c>
      <c r="I13" s="125">
        <f>C13+D13+E13+F13</f>
        <v>132</v>
      </c>
    </row>
    <row r="14" ht="15.75" spans="1:9">
      <c r="A14" s="276" t="s">
        <v>34</v>
      </c>
      <c r="B14" s="277" t="s">
        <v>287</v>
      </c>
      <c r="C14" s="278">
        <v>21050</v>
      </c>
      <c r="D14" s="277"/>
      <c r="E14" s="277"/>
      <c r="F14" s="277"/>
      <c r="G14" s="138"/>
      <c r="H14" s="279">
        <v>0</v>
      </c>
      <c r="I14" s="125">
        <f>C14+D14+E14+F14</f>
        <v>21050</v>
      </c>
    </row>
    <row r="15" ht="15.75" spans="1:9">
      <c r="A15" s="280" t="s">
        <v>288</v>
      </c>
      <c r="B15" s="281" t="s">
        <v>289</v>
      </c>
      <c r="C15" s="282"/>
      <c r="D15" s="282"/>
      <c r="E15" s="282"/>
      <c r="F15" s="282"/>
      <c r="G15" s="283"/>
      <c r="H15" s="283"/>
      <c r="I15" s="283"/>
    </row>
    <row r="16" ht="15.75" spans="1:9">
      <c r="A16" s="276" t="s">
        <v>47</v>
      </c>
      <c r="B16" s="284" t="s">
        <v>290</v>
      </c>
      <c r="C16" s="285"/>
      <c r="D16" s="285"/>
      <c r="E16" s="286"/>
      <c r="F16" s="287"/>
      <c r="G16" s="288"/>
      <c r="H16" s="288"/>
      <c r="I16" s="288"/>
    </row>
    <row r="17" ht="15.75" spans="1:9">
      <c r="A17" s="276" t="s">
        <v>291</v>
      </c>
      <c r="B17" s="284" t="s">
        <v>292</v>
      </c>
      <c r="C17" s="289"/>
      <c r="D17" s="290"/>
      <c r="E17" s="37"/>
      <c r="F17" s="277"/>
      <c r="G17" s="138"/>
      <c r="H17" s="291" t="s">
        <v>186</v>
      </c>
      <c r="I17" s="307">
        <f>C17+D17+E17+F17</f>
        <v>0</v>
      </c>
    </row>
    <row r="18" ht="15.75" spans="1:9">
      <c r="A18" s="276" t="s">
        <v>293</v>
      </c>
      <c r="B18" s="284" t="s">
        <v>294</v>
      </c>
      <c r="C18" s="289"/>
      <c r="D18" s="290"/>
      <c r="E18" s="37"/>
      <c r="F18" s="277"/>
      <c r="G18" s="138"/>
      <c r="H18" s="291" t="s">
        <v>186</v>
      </c>
      <c r="I18" s="307">
        <f>C18+D18+E18+F18</f>
        <v>0</v>
      </c>
    </row>
    <row r="19" ht="15.75" spans="1:9">
      <c r="A19" s="276" t="s">
        <v>295</v>
      </c>
      <c r="B19" s="284" t="s">
        <v>296</v>
      </c>
      <c r="C19" s="289"/>
      <c r="D19" s="292" t="s">
        <v>186</v>
      </c>
      <c r="E19" s="293" t="s">
        <v>186</v>
      </c>
      <c r="F19" s="294" t="s">
        <v>186</v>
      </c>
      <c r="G19" s="291" t="s">
        <v>186</v>
      </c>
      <c r="H19" s="291" t="s">
        <v>186</v>
      </c>
      <c r="I19" s="307">
        <f>C19</f>
        <v>0</v>
      </c>
    </row>
    <row r="20" ht="31.5" spans="1:9">
      <c r="A20" s="276" t="s">
        <v>297</v>
      </c>
      <c r="B20" s="284" t="s">
        <v>298</v>
      </c>
      <c r="C20" s="295"/>
      <c r="D20" s="290"/>
      <c r="E20" s="37"/>
      <c r="F20" s="277"/>
      <c r="G20" s="138"/>
      <c r="H20" s="291" t="s">
        <v>186</v>
      </c>
      <c r="I20" s="307">
        <f>C20+D20+E20+F20</f>
        <v>0</v>
      </c>
    </row>
    <row r="21" ht="15.75" spans="1:9">
      <c r="A21" s="276" t="s">
        <v>295</v>
      </c>
      <c r="B21" s="284" t="s">
        <v>299</v>
      </c>
      <c r="C21" s="295"/>
      <c r="D21" s="290"/>
      <c r="E21" s="37"/>
      <c r="F21" s="277"/>
      <c r="G21" s="138"/>
      <c r="H21" s="291" t="s">
        <v>186</v>
      </c>
      <c r="I21" s="307">
        <f>C21+D21+E21+F21</f>
        <v>0</v>
      </c>
    </row>
    <row r="22" ht="15.75" spans="1:9">
      <c r="A22" s="280" t="s">
        <v>69</v>
      </c>
      <c r="B22" s="270" t="s">
        <v>300</v>
      </c>
      <c r="C22" s="296"/>
      <c r="D22" s="270"/>
      <c r="E22" s="273"/>
      <c r="F22" s="297"/>
      <c r="G22" s="274"/>
      <c r="H22" s="291" t="s">
        <v>186</v>
      </c>
      <c r="I22" s="308"/>
    </row>
    <row r="23" ht="15.75" spans="1:9">
      <c r="A23" s="298" t="s">
        <v>71</v>
      </c>
      <c r="B23" s="299" t="s">
        <v>301</v>
      </c>
      <c r="C23" s="300"/>
      <c r="D23" s="301"/>
      <c r="E23" s="171"/>
      <c r="F23" s="302"/>
      <c r="G23" s="303"/>
      <c r="H23" s="291" t="s">
        <v>186</v>
      </c>
      <c r="I23" s="307">
        <f>C23+D23+E23+F23</f>
        <v>0</v>
      </c>
    </row>
    <row r="24" ht="15.75" spans="1:9">
      <c r="A24" s="298" t="s">
        <v>77</v>
      </c>
      <c r="B24" s="299" t="s">
        <v>302</v>
      </c>
      <c r="C24" s="300"/>
      <c r="D24" s="301"/>
      <c r="E24" s="171"/>
      <c r="F24" s="302"/>
      <c r="G24" s="303"/>
      <c r="H24" s="291" t="s">
        <v>186</v>
      </c>
      <c r="I24" s="307">
        <f>C24+D24+E24+F24</f>
        <v>0</v>
      </c>
    </row>
    <row r="25" ht="15.75" spans="1:9">
      <c r="A25" s="280" t="s">
        <v>105</v>
      </c>
      <c r="B25" s="270" t="s">
        <v>303</v>
      </c>
      <c r="C25" s="304">
        <v>70</v>
      </c>
      <c r="D25" s="297"/>
      <c r="E25" s="297"/>
      <c r="F25" s="297"/>
      <c r="G25" s="274"/>
      <c r="H25" s="291" t="s">
        <v>186</v>
      </c>
      <c r="I25" s="308">
        <f>C25+D25+E25+F25</f>
        <v>70</v>
      </c>
    </row>
    <row r="26" ht="15.75" spans="1:9">
      <c r="A26" s="280" t="s">
        <v>304</v>
      </c>
      <c r="B26" s="281" t="s">
        <v>305</v>
      </c>
      <c r="C26" s="304">
        <v>40</v>
      </c>
      <c r="D26" s="294" t="s">
        <v>186</v>
      </c>
      <c r="E26" s="294" t="s">
        <v>186</v>
      </c>
      <c r="F26" s="294" t="s">
        <v>186</v>
      </c>
      <c r="G26" s="274"/>
      <c r="H26" s="291" t="s">
        <v>186</v>
      </c>
      <c r="I26" s="308">
        <f>C26</f>
        <v>40</v>
      </c>
    </row>
    <row r="29" ht="18.75" customHeight="1" spans="2:2">
      <c r="B29" s="26" t="s">
        <v>119</v>
      </c>
    </row>
    <row r="31" ht="61.5" customHeight="1"/>
    <row r="32" ht="15.75" customHeight="1"/>
    <row r="34" ht="15.75" customHeight="1"/>
    <row r="52" ht="18.75" customHeight="1"/>
    <row r="54" ht="71.25" customHeight="1"/>
    <row r="55" ht="15.75" customHeight="1"/>
    <row r="57" ht="15.75" customHeight="1"/>
    <row r="75" ht="18.75" customHeight="1"/>
    <row r="77" ht="71.25" customHeight="1"/>
    <row r="78" ht="15.75" customHeight="1"/>
    <row r="80" ht="15.75" customHeight="1"/>
    <row r="98" ht="18.75" customHeight="1"/>
    <row r="100" ht="71.25" customHeight="1"/>
    <row r="101" ht="15.75" customHeight="1"/>
    <row r="121" ht="18.75" customHeight="1"/>
    <row r="123" ht="71.25" customHeight="1"/>
    <row r="124" ht="15.75" customHeight="1"/>
    <row r="126" ht="15.75" customHeight="1"/>
    <row r="144" ht="18.75" customHeight="1"/>
    <row r="146" ht="71.25" customHeight="1"/>
    <row r="147" ht="15.75" customHeight="1"/>
    <row r="149" ht="15.75" customHeight="1"/>
    <row r="167" ht="18.75" customHeight="1"/>
    <row r="169" ht="71.25" customHeight="1"/>
    <row r="170" ht="15.75" customHeight="1"/>
    <row r="172" ht="15.75" customHeight="1"/>
    <row r="190" ht="18.75" customHeight="1"/>
    <row r="192" ht="71.25" customHeight="1"/>
    <row r="193" ht="15.75" customHeight="1"/>
    <row r="195" ht="15.75" customHeight="1"/>
    <row r="215" ht="71.25" customHeight="1"/>
    <row r="218" ht="15.75" customHeight="1"/>
    <row r="238" ht="71.25" customHeight="1"/>
    <row r="241" ht="15.75" customHeight="1"/>
    <row r="261" ht="71.25" customHeight="1"/>
    <row r="264" ht="15.75" customHeight="1"/>
    <row r="284" ht="71.25" customHeight="1"/>
    <row r="287" ht="15.75" customHeight="1"/>
  </sheetData>
  <mergeCells count="8">
    <mergeCell ref="F1:H1"/>
    <mergeCell ref="F2:H2"/>
    <mergeCell ref="B6:G6"/>
    <mergeCell ref="C9:F9"/>
    <mergeCell ref="G9:H9"/>
    <mergeCell ref="A9:A10"/>
    <mergeCell ref="B9:B10"/>
    <mergeCell ref="I9:I10"/>
  </mergeCells>
  <pageMargins left="0" right="0" top="0.393700787401575" bottom="0" header="0.31496062992126" footer="0.31496062992126"/>
  <pageSetup paperSize="9" scale="52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4"/>
  <sheetViews>
    <sheetView view="pageBreakPreview" zoomScale="60" zoomScaleNormal="85" workbookViewId="0">
      <selection activeCell="N9" sqref="N9"/>
    </sheetView>
  </sheetViews>
  <sheetFormatPr defaultColWidth="9" defaultRowHeight="15"/>
  <cols>
    <col min="1" max="1" width="5" customWidth="1"/>
    <col min="2" max="2" width="46.2857142857143" customWidth="1"/>
    <col min="3" max="4" width="11.1428571428571" customWidth="1"/>
    <col min="5" max="5" width="12.2857142857143" customWidth="1"/>
    <col min="6" max="6" width="11.2857142857143" customWidth="1"/>
    <col min="7" max="7" width="13.8571428571429" customWidth="1"/>
    <col min="8" max="8" width="12.8571428571429" customWidth="1"/>
    <col min="9" max="14" width="12.5714285714286" customWidth="1"/>
    <col min="15" max="20" width="12.7142857142857" customWidth="1"/>
  </cols>
  <sheetData>
    <row r="1" ht="31.5" customHeight="1"/>
    <row r="2" ht="46.5" customHeight="1" spans="1:20">
      <c r="A2" s="126" t="s">
        <v>306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</row>
    <row r="3" ht="21" customHeight="1" spans="1:20">
      <c r="A3" s="126" t="s">
        <v>1</v>
      </c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</row>
    <row r="4" spans="20:20">
      <c r="T4" s="141" t="s">
        <v>307</v>
      </c>
    </row>
    <row r="5" spans="1:20">
      <c r="A5" s="259" t="s">
        <v>308</v>
      </c>
      <c r="B5" s="259" t="s">
        <v>309</v>
      </c>
      <c r="C5" s="259" t="s">
        <v>310</v>
      </c>
      <c r="D5" s="259"/>
      <c r="E5" s="259"/>
      <c r="F5" s="259"/>
      <c r="G5" s="259"/>
      <c r="H5" s="259"/>
      <c r="I5" s="259" t="s">
        <v>311</v>
      </c>
      <c r="J5" s="259"/>
      <c r="K5" s="259"/>
      <c r="L5" s="259"/>
      <c r="M5" s="259"/>
      <c r="N5" s="259"/>
      <c r="O5" s="259" t="s">
        <v>312</v>
      </c>
      <c r="P5" s="259"/>
      <c r="Q5" s="259"/>
      <c r="R5" s="259"/>
      <c r="S5" s="259"/>
      <c r="T5" s="259"/>
    </row>
    <row r="6" ht="58.5" customHeight="1" spans="1:20">
      <c r="A6" s="259"/>
      <c r="B6" s="259"/>
      <c r="C6" s="259" t="s">
        <v>313</v>
      </c>
      <c r="D6" s="259"/>
      <c r="E6" s="259" t="s">
        <v>314</v>
      </c>
      <c r="F6" s="259"/>
      <c r="G6" s="259" t="s">
        <v>315</v>
      </c>
      <c r="H6" s="259"/>
      <c r="I6" s="259" t="s">
        <v>313</v>
      </c>
      <c r="J6" s="259"/>
      <c r="K6" s="259" t="s">
        <v>314</v>
      </c>
      <c r="L6" s="259"/>
      <c r="M6" s="259" t="s">
        <v>315</v>
      </c>
      <c r="N6" s="259"/>
      <c r="O6" s="259" t="s">
        <v>313</v>
      </c>
      <c r="P6" s="259"/>
      <c r="Q6" s="259" t="s">
        <v>314</v>
      </c>
      <c r="R6" s="259"/>
      <c r="S6" s="259" t="s">
        <v>315</v>
      </c>
      <c r="T6" s="259"/>
    </row>
    <row r="7" ht="25.5" spans="1:20">
      <c r="A7" s="259"/>
      <c r="B7" s="259"/>
      <c r="C7" s="259" t="s">
        <v>316</v>
      </c>
      <c r="D7" s="259" t="s">
        <v>317</v>
      </c>
      <c r="E7" s="259" t="s">
        <v>316</v>
      </c>
      <c r="F7" s="259" t="s">
        <v>317</v>
      </c>
      <c r="G7" s="259" t="s">
        <v>316</v>
      </c>
      <c r="H7" s="259" t="s">
        <v>317</v>
      </c>
      <c r="I7" s="259" t="s">
        <v>316</v>
      </c>
      <c r="J7" s="259" t="s">
        <v>317</v>
      </c>
      <c r="K7" s="259" t="s">
        <v>316</v>
      </c>
      <c r="L7" s="259" t="s">
        <v>317</v>
      </c>
      <c r="M7" s="259" t="s">
        <v>316</v>
      </c>
      <c r="N7" s="259" t="s">
        <v>317</v>
      </c>
      <c r="O7" s="259" t="s">
        <v>316</v>
      </c>
      <c r="P7" s="259" t="s">
        <v>317</v>
      </c>
      <c r="Q7" s="259" t="s">
        <v>316</v>
      </c>
      <c r="R7" s="259" t="s">
        <v>317</v>
      </c>
      <c r="S7" s="259" t="s">
        <v>316</v>
      </c>
      <c r="T7" s="259" t="s">
        <v>317</v>
      </c>
    </row>
    <row r="8" ht="15.75" spans="1:20">
      <c r="A8" s="260">
        <v>4</v>
      </c>
      <c r="B8" s="37" t="s">
        <v>318</v>
      </c>
      <c r="C8" s="37">
        <v>3.6</v>
      </c>
      <c r="D8" s="37">
        <v>3.6</v>
      </c>
      <c r="E8" s="37">
        <v>0</v>
      </c>
      <c r="F8" s="37">
        <v>0</v>
      </c>
      <c r="G8" s="37">
        <v>0</v>
      </c>
      <c r="H8" s="37">
        <v>0</v>
      </c>
      <c r="I8" s="262">
        <v>7.1</v>
      </c>
      <c r="J8" s="262">
        <v>7.1</v>
      </c>
      <c r="K8" s="262">
        <v>0</v>
      </c>
      <c r="L8" s="262">
        <v>0</v>
      </c>
      <c r="M8" s="263">
        <v>204.32</v>
      </c>
      <c r="N8" s="263">
        <v>204.32</v>
      </c>
      <c r="O8" s="262">
        <v>2.7</v>
      </c>
      <c r="P8" s="262">
        <v>2.7</v>
      </c>
      <c r="Q8" s="262">
        <v>10</v>
      </c>
      <c r="R8" s="262">
        <v>10</v>
      </c>
      <c r="S8" s="262">
        <v>59.5</v>
      </c>
      <c r="T8" s="262">
        <v>59.5</v>
      </c>
    </row>
    <row r="9" spans="1:20">
      <c r="A9" s="108"/>
      <c r="B9" s="109" t="s">
        <v>319</v>
      </c>
      <c r="C9" s="261">
        <f t="shared" ref="C9:T9" si="0">SUM(C8:C8)</f>
        <v>3.6</v>
      </c>
      <c r="D9" s="261">
        <f t="shared" si="0"/>
        <v>3.6</v>
      </c>
      <c r="E9" s="261">
        <f t="shared" si="0"/>
        <v>0</v>
      </c>
      <c r="F9" s="261">
        <f t="shared" si="0"/>
        <v>0</v>
      </c>
      <c r="G9" s="261">
        <f t="shared" si="0"/>
        <v>0</v>
      </c>
      <c r="H9" s="261">
        <f t="shared" si="0"/>
        <v>0</v>
      </c>
      <c r="I9" s="261">
        <f t="shared" si="0"/>
        <v>7.1</v>
      </c>
      <c r="J9" s="261">
        <f t="shared" si="0"/>
        <v>7.1</v>
      </c>
      <c r="K9" s="261">
        <f t="shared" si="0"/>
        <v>0</v>
      </c>
      <c r="L9" s="261">
        <f t="shared" si="0"/>
        <v>0</v>
      </c>
      <c r="M9" s="264">
        <f t="shared" si="0"/>
        <v>204.32</v>
      </c>
      <c r="N9" s="264">
        <f t="shared" si="0"/>
        <v>204.32</v>
      </c>
      <c r="O9" s="261">
        <f t="shared" si="0"/>
        <v>2.7</v>
      </c>
      <c r="P9" s="261">
        <f t="shared" si="0"/>
        <v>2.7</v>
      </c>
      <c r="Q9" s="261">
        <f t="shared" si="0"/>
        <v>10</v>
      </c>
      <c r="R9" s="261">
        <f t="shared" si="0"/>
        <v>10</v>
      </c>
      <c r="S9" s="261">
        <f t="shared" si="0"/>
        <v>59.5</v>
      </c>
      <c r="T9" s="261">
        <f t="shared" si="0"/>
        <v>59.5</v>
      </c>
    </row>
    <row r="13" ht="18.75" spans="3:3">
      <c r="C13" s="26" t="s">
        <v>119</v>
      </c>
    </row>
    <row r="14" ht="18.75" spans="1:20">
      <c r="A14" s="25"/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</row>
  </sheetData>
  <mergeCells count="17">
    <mergeCell ref="A2:T2"/>
    <mergeCell ref="A3:T3"/>
    <mergeCell ref="C5:H5"/>
    <mergeCell ref="I5:N5"/>
    <mergeCell ref="O5:T5"/>
    <mergeCell ref="C6:D6"/>
    <mergeCell ref="E6:F6"/>
    <mergeCell ref="G6:H6"/>
    <mergeCell ref="I6:J6"/>
    <mergeCell ref="K6:L6"/>
    <mergeCell ref="M6:N6"/>
    <mergeCell ref="O6:P6"/>
    <mergeCell ref="Q6:R6"/>
    <mergeCell ref="S6:T6"/>
    <mergeCell ref="A14:T14"/>
    <mergeCell ref="A5:A7"/>
    <mergeCell ref="B5:B7"/>
  </mergeCells>
  <pageMargins left="0" right="0" top="0.393700787401575" bottom="0" header="0.31496062992126" footer="0.31496062992126"/>
  <pageSetup paperSize="9" scale="5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77"/>
  <sheetViews>
    <sheetView view="pageBreakPreview" zoomScale="78" zoomScaleNormal="90" workbookViewId="0">
      <selection activeCell="F26" sqref="F26"/>
    </sheetView>
  </sheetViews>
  <sheetFormatPr defaultColWidth="9.14285714285714" defaultRowHeight="15"/>
  <cols>
    <col min="1" max="1" width="8.28571428571429" style="2" customWidth="1"/>
    <col min="2" max="2" width="36.7142857142857" style="2" customWidth="1"/>
    <col min="3" max="3" width="24.8571428571429" style="2" customWidth="1"/>
    <col min="4" max="4" width="32.4285714285714" style="2" customWidth="1"/>
    <col min="5" max="6" width="32.5714285714286" style="2" customWidth="1"/>
    <col min="7" max="16384" width="9.14285714285714" style="2"/>
  </cols>
  <sheetData>
    <row r="1" spans="3:6">
      <c r="C1" s="115"/>
      <c r="D1" s="115"/>
      <c r="E1" s="115"/>
      <c r="F1" s="115"/>
    </row>
    <row r="2" spans="3:6">
      <c r="C2" s="115"/>
      <c r="D2" s="115"/>
      <c r="E2" s="115"/>
      <c r="F2" s="115"/>
    </row>
    <row r="3" spans="5:6">
      <c r="E3" s="232"/>
      <c r="F3" s="232"/>
    </row>
    <row r="4" ht="18.75" customHeight="1"/>
    <row r="6" ht="18.75" spans="1:6">
      <c r="A6" s="126" t="s">
        <v>320</v>
      </c>
      <c r="B6" s="126"/>
      <c r="C6" s="126"/>
      <c r="D6" s="126"/>
      <c r="E6" s="126"/>
      <c r="F6" s="126"/>
    </row>
    <row r="7" customHeight="1" spans="3:4">
      <c r="C7" s="5"/>
      <c r="D7" s="5"/>
    </row>
    <row r="8" spans="6:6">
      <c r="F8" s="177" t="s">
        <v>321</v>
      </c>
    </row>
    <row r="9" spans="1:6">
      <c r="A9" s="233" t="s">
        <v>122</v>
      </c>
      <c r="B9" s="234"/>
      <c r="C9" s="234" t="s">
        <v>322</v>
      </c>
      <c r="D9" s="234" t="s">
        <v>323</v>
      </c>
      <c r="E9" s="234" t="s">
        <v>324</v>
      </c>
      <c r="F9" s="235" t="s">
        <v>10</v>
      </c>
    </row>
    <row r="10" spans="1:6">
      <c r="A10" s="233"/>
      <c r="B10" s="234"/>
      <c r="C10" s="234"/>
      <c r="D10" s="234"/>
      <c r="E10" s="236"/>
      <c r="F10" s="237"/>
    </row>
    <row r="11" spans="1:6">
      <c r="A11" s="238" t="s">
        <v>143</v>
      </c>
      <c r="B11" s="239" t="s">
        <v>16</v>
      </c>
      <c r="C11" s="239" t="s">
        <v>17</v>
      </c>
      <c r="D11" s="239" t="s">
        <v>18</v>
      </c>
      <c r="E11" s="239" t="s">
        <v>19</v>
      </c>
      <c r="F11" s="239" t="s">
        <v>20</v>
      </c>
    </row>
    <row r="12" spans="1:6">
      <c r="A12" s="240">
        <v>1</v>
      </c>
      <c r="B12" s="241" t="s">
        <v>325</v>
      </c>
      <c r="C12" s="242">
        <v>4</v>
      </c>
      <c r="D12" s="242">
        <v>16</v>
      </c>
      <c r="E12" s="242">
        <v>47</v>
      </c>
      <c r="F12" s="243">
        <f>C12+D12+E12</f>
        <v>67</v>
      </c>
    </row>
    <row r="13" spans="1:6">
      <c r="A13" s="240">
        <v>2</v>
      </c>
      <c r="B13" s="244" t="s">
        <v>326</v>
      </c>
      <c r="C13" s="245">
        <v>497</v>
      </c>
      <c r="D13" s="245">
        <v>171</v>
      </c>
      <c r="E13" s="245">
        <v>1316</v>
      </c>
      <c r="F13" s="246">
        <f t="shared" ref="F13:F24" si="0">C13+D13+E13</f>
        <v>1984</v>
      </c>
    </row>
    <row r="14" ht="15.75" spans="1:6">
      <c r="A14" s="247">
        <v>3</v>
      </c>
      <c r="B14" s="244" t="s">
        <v>327</v>
      </c>
      <c r="C14" s="245">
        <v>2</v>
      </c>
      <c r="D14" s="245">
        <v>0</v>
      </c>
      <c r="E14" s="245">
        <v>0</v>
      </c>
      <c r="F14" s="246">
        <f t="shared" si="0"/>
        <v>2</v>
      </c>
    </row>
    <row r="15" ht="15.75" spans="1:6">
      <c r="A15" s="248" t="s">
        <v>105</v>
      </c>
      <c r="B15" s="249" t="s">
        <v>328</v>
      </c>
      <c r="C15" s="250">
        <f>C16+C17+C18+C19+C20</f>
        <v>14</v>
      </c>
      <c r="D15" s="250">
        <f>D16+D17+D18+D19+D20</f>
        <v>64</v>
      </c>
      <c r="E15" s="250">
        <f>E16+E17+E18+E19+E20</f>
        <v>225</v>
      </c>
      <c r="F15" s="250">
        <f>F16+F17+F18+F19+F20</f>
        <v>303</v>
      </c>
    </row>
    <row r="16" ht="15.75" spans="1:6">
      <c r="A16" s="251" t="s">
        <v>107</v>
      </c>
      <c r="B16" s="252" t="s">
        <v>329</v>
      </c>
      <c r="C16" s="253"/>
      <c r="D16" s="253"/>
      <c r="E16" s="169">
        <v>0</v>
      </c>
      <c r="F16" s="246">
        <f t="shared" si="0"/>
        <v>0</v>
      </c>
    </row>
    <row r="17" ht="15.75" spans="1:6">
      <c r="A17" s="254" t="s">
        <v>109</v>
      </c>
      <c r="B17" s="255" t="s">
        <v>330</v>
      </c>
      <c r="C17" s="256"/>
      <c r="D17" s="256"/>
      <c r="E17" s="20">
        <v>0</v>
      </c>
      <c r="F17" s="246">
        <f t="shared" si="0"/>
        <v>0</v>
      </c>
    </row>
    <row r="18" ht="15.75" spans="1:6">
      <c r="A18" s="254" t="s">
        <v>115</v>
      </c>
      <c r="B18" s="255" t="s">
        <v>331</v>
      </c>
      <c r="C18" s="20"/>
      <c r="D18" s="256"/>
      <c r="E18" s="20">
        <v>4</v>
      </c>
      <c r="F18" s="246">
        <f t="shared" si="0"/>
        <v>4</v>
      </c>
    </row>
    <row r="19" ht="15.75" spans="1:6">
      <c r="A19" s="254" t="s">
        <v>117</v>
      </c>
      <c r="B19" s="255" t="s">
        <v>332</v>
      </c>
      <c r="C19" s="20">
        <v>4</v>
      </c>
      <c r="D19" s="20">
        <v>16</v>
      </c>
      <c r="E19" s="20">
        <v>47</v>
      </c>
      <c r="F19" s="246">
        <f t="shared" si="0"/>
        <v>67</v>
      </c>
    </row>
    <row r="20" ht="15.75" spans="1:6">
      <c r="A20" s="254" t="s">
        <v>333</v>
      </c>
      <c r="B20" s="255" t="s">
        <v>334</v>
      </c>
      <c r="C20" s="250">
        <f>C21+C22+C23+C24</f>
        <v>10</v>
      </c>
      <c r="D20" s="250">
        <f>D21+D22+D23+D24</f>
        <v>48</v>
      </c>
      <c r="E20" s="250">
        <f>E21+E22+E23+E24</f>
        <v>174</v>
      </c>
      <c r="F20" s="246">
        <f t="shared" si="0"/>
        <v>232</v>
      </c>
    </row>
    <row r="21" ht="15.75" spans="1:6">
      <c r="A21" s="254" t="s">
        <v>335</v>
      </c>
      <c r="B21" s="255" t="s">
        <v>336</v>
      </c>
      <c r="C21" s="257">
        <v>3</v>
      </c>
      <c r="D21" s="257">
        <v>17</v>
      </c>
      <c r="E21" s="257">
        <v>58</v>
      </c>
      <c r="F21" s="246">
        <f t="shared" si="0"/>
        <v>78</v>
      </c>
    </row>
    <row r="22" ht="15.75" spans="1:6">
      <c r="A22" s="254" t="s">
        <v>337</v>
      </c>
      <c r="B22" s="255" t="s">
        <v>338</v>
      </c>
      <c r="C22" s="258">
        <v>1</v>
      </c>
      <c r="D22" s="258">
        <v>1</v>
      </c>
      <c r="E22" s="258">
        <v>4</v>
      </c>
      <c r="F22" s="246">
        <f t="shared" si="0"/>
        <v>6</v>
      </c>
    </row>
    <row r="23" ht="15.75" spans="1:6">
      <c r="A23" s="254" t="s">
        <v>339</v>
      </c>
      <c r="B23" s="255" t="s">
        <v>340</v>
      </c>
      <c r="C23" s="258">
        <v>3</v>
      </c>
      <c r="D23" s="258">
        <v>16</v>
      </c>
      <c r="E23" s="258">
        <v>58</v>
      </c>
      <c r="F23" s="246">
        <f t="shared" si="0"/>
        <v>77</v>
      </c>
    </row>
    <row r="24" ht="15.75" spans="1:6">
      <c r="A24" s="254" t="s">
        <v>341</v>
      </c>
      <c r="B24" s="255" t="s">
        <v>342</v>
      </c>
      <c r="C24" s="258">
        <v>3</v>
      </c>
      <c r="D24" s="258">
        <v>14</v>
      </c>
      <c r="E24" s="258">
        <v>54</v>
      </c>
      <c r="F24" s="246">
        <f t="shared" si="0"/>
        <v>71</v>
      </c>
    </row>
    <row r="27" ht="18.75" customHeight="1" spans="2:9">
      <c r="B27" s="26" t="s">
        <v>119</v>
      </c>
      <c r="C27"/>
      <c r="D27"/>
      <c r="E27"/>
      <c r="F27"/>
      <c r="G27"/>
      <c r="H27"/>
      <c r="I27"/>
    </row>
    <row r="30" ht="18.75" customHeight="1"/>
    <row r="33" customHeight="1"/>
    <row r="48" ht="18.75" customHeight="1"/>
    <row r="51" ht="18.75" customHeight="1"/>
    <row r="54" customHeight="1"/>
    <row r="69" ht="18.75" customHeight="1"/>
    <row r="72" ht="18.75" customHeight="1"/>
    <row r="75" customHeight="1"/>
    <row r="90" ht="18.75" customHeight="1"/>
    <row r="93" customHeight="1"/>
    <row r="111" ht="18.75" customHeight="1"/>
    <row r="114" customHeight="1"/>
    <row r="132" ht="18.75" customHeight="1"/>
    <row r="135" customHeight="1"/>
    <row r="153" ht="18.75" customHeight="1"/>
    <row r="156" customHeight="1"/>
    <row r="174" ht="18.75" customHeight="1"/>
    <row r="177" customHeight="1"/>
  </sheetData>
  <mergeCells count="9">
    <mergeCell ref="C1:E1"/>
    <mergeCell ref="C2:E2"/>
    <mergeCell ref="A6:F6"/>
    <mergeCell ref="A9:A10"/>
    <mergeCell ref="B9:B10"/>
    <mergeCell ref="C9:C10"/>
    <mergeCell ref="D9:D10"/>
    <mergeCell ref="E9:E10"/>
    <mergeCell ref="F9:F10"/>
  </mergeCells>
  <hyperlinks>
    <hyperlink ref="E21" r:id="rId1" display="58"/>
    <hyperlink ref="D21" r:id="rId2" display="17"/>
  </hyperlinks>
  <pageMargins left="0" right="0" top="0.393700787401575" bottom="0" header="0.31496062992126" footer="0.31496062992126"/>
  <pageSetup paperSize="9" scale="81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311"/>
  <sheetViews>
    <sheetView view="pageBreakPreview" zoomScale="32" zoomScaleNormal="55" workbookViewId="0">
      <selection activeCell="Z17" sqref="Z17"/>
    </sheetView>
  </sheetViews>
  <sheetFormatPr defaultColWidth="9" defaultRowHeight="15"/>
  <cols>
    <col min="1" max="1" width="7" customWidth="1"/>
    <col min="2" max="2" width="33.1428571428571" customWidth="1"/>
    <col min="3" max="3" width="19.1428571428571" customWidth="1"/>
    <col min="4" max="5" width="13.5714285714286" customWidth="1"/>
    <col min="6" max="6" width="12.4285714285714" customWidth="1"/>
    <col min="7" max="7" width="19.2857142857143" customWidth="1"/>
    <col min="8" max="8" width="16.2857142857143" customWidth="1"/>
    <col min="10" max="10" width="10.8571428571429" customWidth="1"/>
    <col min="11" max="15" width="10.2857142857143" customWidth="1"/>
    <col min="16" max="16" width="13.7142857142857" customWidth="1"/>
    <col min="17" max="17" width="10.2857142857143" customWidth="1"/>
    <col min="18" max="18" width="13" customWidth="1"/>
    <col min="19" max="19" width="15" customWidth="1"/>
    <col min="20" max="20" width="13.2857142857143" customWidth="1"/>
    <col min="21" max="21" width="13.8571428571429" customWidth="1"/>
    <col min="22" max="22" width="12.2857142857143" customWidth="1"/>
    <col min="23" max="23" width="13.2857142857143" customWidth="1"/>
    <col min="24" max="24" width="13.1428571428571" customWidth="1"/>
    <col min="26" max="26" width="20" customWidth="1"/>
  </cols>
  <sheetData>
    <row r="1" spans="1:26">
      <c r="A1" s="178"/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178"/>
      <c r="O1" s="178"/>
      <c r="P1" s="178"/>
      <c r="Q1" s="178"/>
      <c r="R1" s="178"/>
      <c r="S1" s="178"/>
      <c r="T1" s="178"/>
      <c r="U1" s="178"/>
      <c r="V1" s="115"/>
      <c r="W1" s="115"/>
      <c r="X1" s="115"/>
      <c r="Y1" s="178"/>
      <c r="Z1" s="178"/>
    </row>
    <row r="2" spans="1:26">
      <c r="A2" s="178"/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  <c r="P2" s="178"/>
      <c r="Q2" s="178"/>
      <c r="R2" s="178"/>
      <c r="S2" s="178"/>
      <c r="T2" s="178"/>
      <c r="U2" s="178"/>
      <c r="V2" s="115"/>
      <c r="W2" s="115"/>
      <c r="X2" s="115"/>
      <c r="Y2" s="178"/>
      <c r="Z2" s="178"/>
    </row>
    <row r="3" ht="15.75" spans="1:26">
      <c r="A3" s="178"/>
      <c r="B3" s="178"/>
      <c r="C3" s="178"/>
      <c r="D3" s="178"/>
      <c r="E3" s="178"/>
      <c r="F3" s="178"/>
      <c r="G3" s="178"/>
      <c r="H3" s="178"/>
      <c r="I3" s="178"/>
      <c r="J3" s="178"/>
      <c r="K3" s="178"/>
      <c r="L3" s="178"/>
      <c r="M3" s="178"/>
      <c r="N3" s="178"/>
      <c r="O3" s="178"/>
      <c r="P3" s="178"/>
      <c r="Q3" s="178"/>
      <c r="R3" s="178"/>
      <c r="S3" s="178"/>
      <c r="T3" s="178"/>
      <c r="U3" s="178"/>
      <c r="V3" s="178"/>
      <c r="W3" s="214"/>
      <c r="X3" s="214"/>
      <c r="Y3" s="178"/>
      <c r="Z3" s="178"/>
    </row>
    <row r="4" spans="1:26">
      <c r="A4" s="178"/>
      <c r="B4" s="178"/>
      <c r="C4" s="178"/>
      <c r="D4" s="178"/>
      <c r="E4" s="178"/>
      <c r="F4" s="178"/>
      <c r="G4" s="178"/>
      <c r="H4" s="178"/>
      <c r="I4" s="178"/>
      <c r="J4" s="178"/>
      <c r="K4" s="178"/>
      <c r="L4" s="178"/>
      <c r="M4" s="178"/>
      <c r="N4" s="178"/>
      <c r="O4" s="178"/>
      <c r="P4" s="178"/>
      <c r="Q4" s="178"/>
      <c r="R4" s="178"/>
      <c r="S4" s="178"/>
      <c r="T4" s="178"/>
      <c r="U4" s="178"/>
      <c r="V4" s="178"/>
      <c r="W4" s="178"/>
      <c r="X4" s="178"/>
      <c r="Y4" s="178"/>
      <c r="Z4" s="178"/>
    </row>
    <row r="5" ht="9" customHeight="1"/>
    <row r="6" hidden="1"/>
    <row r="7" ht="55.5" customHeight="1" spans="1:26">
      <c r="A7" s="179" t="s">
        <v>343</v>
      </c>
      <c r="B7" s="179"/>
      <c r="C7" s="179"/>
      <c r="D7" s="179"/>
      <c r="E7" s="179"/>
      <c r="F7" s="179"/>
      <c r="G7" s="179"/>
      <c r="H7" s="179"/>
      <c r="I7" s="179"/>
      <c r="J7" s="179"/>
      <c r="K7" s="179"/>
      <c r="L7" s="179"/>
      <c r="M7" s="179"/>
      <c r="N7" s="179"/>
      <c r="O7" s="179"/>
      <c r="P7" s="179"/>
      <c r="Q7" s="179"/>
      <c r="R7" s="179"/>
      <c r="S7" s="179"/>
      <c r="T7" s="179"/>
      <c r="U7" s="179"/>
      <c r="V7" s="179"/>
      <c r="W7" s="179"/>
      <c r="X7" s="179"/>
      <c r="Y7" s="179"/>
      <c r="Z7" s="179"/>
    </row>
    <row r="8" ht="47.25" customHeight="1" spans="1:26">
      <c r="A8" s="179" t="s">
        <v>1</v>
      </c>
      <c r="B8" s="179"/>
      <c r="C8" s="179"/>
      <c r="D8" s="179"/>
      <c r="E8" s="179"/>
      <c r="F8" s="179"/>
      <c r="G8" s="179"/>
      <c r="H8" s="179"/>
      <c r="I8" s="179"/>
      <c r="J8" s="179"/>
      <c r="K8" s="179"/>
      <c r="L8" s="179"/>
      <c r="M8" s="179"/>
      <c r="N8" s="179"/>
      <c r="O8" s="179"/>
      <c r="P8" s="179"/>
      <c r="Q8" s="179"/>
      <c r="R8" s="179"/>
      <c r="S8" s="179"/>
      <c r="T8" s="179"/>
      <c r="U8" s="179"/>
      <c r="V8" s="179"/>
      <c r="W8" s="179"/>
      <c r="X8" s="179"/>
      <c r="Y8" s="179"/>
      <c r="Z8" s="179"/>
    </row>
    <row r="9" ht="18.75" customHeight="1" spans="1:26">
      <c r="A9" s="180"/>
      <c r="B9" s="180"/>
      <c r="C9" s="180"/>
      <c r="D9" s="180"/>
      <c r="E9" s="180"/>
      <c r="F9" s="180"/>
      <c r="G9" s="180"/>
      <c r="H9" s="180"/>
      <c r="I9" s="180"/>
      <c r="J9" s="180"/>
      <c r="K9" s="180"/>
      <c r="L9" s="180"/>
      <c r="M9" s="180"/>
      <c r="N9" s="180"/>
      <c r="O9" s="180"/>
      <c r="P9" s="180"/>
      <c r="Q9" s="180"/>
      <c r="R9" s="180"/>
      <c r="S9" s="180"/>
      <c r="T9" s="180"/>
      <c r="U9" s="180"/>
      <c r="V9" s="180"/>
      <c r="W9" s="180"/>
      <c r="X9" s="215" t="s">
        <v>344</v>
      </c>
      <c r="Y9" s="215"/>
      <c r="Z9" s="215"/>
    </row>
    <row r="10" ht="18.75" customHeight="1" spans="1:26">
      <c r="A10" s="181" t="s">
        <v>122</v>
      </c>
      <c r="B10" s="181" t="s">
        <v>345</v>
      </c>
      <c r="C10" s="181" t="s">
        <v>346</v>
      </c>
      <c r="D10" s="181" t="s">
        <v>347</v>
      </c>
      <c r="E10" s="181" t="s">
        <v>348</v>
      </c>
      <c r="F10" s="182" t="s">
        <v>31</v>
      </c>
      <c r="G10" s="182"/>
      <c r="H10" s="182"/>
      <c r="I10" s="182"/>
      <c r="J10" s="182"/>
      <c r="K10" s="182"/>
      <c r="L10" s="182"/>
      <c r="M10" s="182"/>
      <c r="N10" s="182"/>
      <c r="O10" s="182"/>
      <c r="P10" s="182"/>
      <c r="Q10" s="182"/>
      <c r="R10" s="182"/>
      <c r="S10" s="182"/>
      <c r="T10" s="182"/>
      <c r="U10" s="182"/>
      <c r="V10" s="182"/>
      <c r="W10" s="182"/>
      <c r="X10" s="182"/>
      <c r="Y10" s="182"/>
      <c r="Z10" s="182"/>
    </row>
    <row r="11" ht="51.75" customHeight="1" spans="1:26">
      <c r="A11" s="181"/>
      <c r="B11" s="181"/>
      <c r="C11" s="181"/>
      <c r="D11" s="181"/>
      <c r="E11" s="181"/>
      <c r="F11" s="181" t="s">
        <v>349</v>
      </c>
      <c r="G11" s="181"/>
      <c r="H11" s="181"/>
      <c r="I11" s="181" t="s">
        <v>350</v>
      </c>
      <c r="J11" s="181"/>
      <c r="K11" s="181"/>
      <c r="L11" s="181"/>
      <c r="M11" s="181"/>
      <c r="N11" s="181"/>
      <c r="O11" s="181"/>
      <c r="P11" s="181"/>
      <c r="Q11" s="181" t="s">
        <v>351</v>
      </c>
      <c r="R11" s="181"/>
      <c r="S11" s="181"/>
      <c r="T11" s="181"/>
      <c r="U11" s="181"/>
      <c r="V11" s="181"/>
      <c r="W11" s="216" t="s">
        <v>352</v>
      </c>
      <c r="X11" s="216"/>
      <c r="Y11" s="216"/>
      <c r="Z11" s="216"/>
    </row>
    <row r="12" ht="52.5" spans="1:26">
      <c r="A12" s="181"/>
      <c r="B12" s="181"/>
      <c r="C12" s="181"/>
      <c r="D12" s="181"/>
      <c r="E12" s="181"/>
      <c r="F12" s="183" t="s">
        <v>126</v>
      </c>
      <c r="G12" s="183" t="s">
        <v>127</v>
      </c>
      <c r="H12" s="181" t="s">
        <v>10</v>
      </c>
      <c r="I12" s="181" t="s">
        <v>353</v>
      </c>
      <c r="J12" s="181"/>
      <c r="K12" s="181" t="s">
        <v>354</v>
      </c>
      <c r="L12" s="181"/>
      <c r="M12" s="181" t="s">
        <v>355</v>
      </c>
      <c r="N12" s="181"/>
      <c r="O12" s="181"/>
      <c r="P12" s="181" t="s">
        <v>10</v>
      </c>
      <c r="Q12" s="183" t="s">
        <v>356</v>
      </c>
      <c r="R12" s="183" t="s">
        <v>357</v>
      </c>
      <c r="S12" s="183" t="s">
        <v>358</v>
      </c>
      <c r="T12" s="183" t="s">
        <v>359</v>
      </c>
      <c r="U12" s="181" t="s">
        <v>360</v>
      </c>
      <c r="V12" s="217" t="s">
        <v>31</v>
      </c>
      <c r="W12" s="218" t="s">
        <v>361</v>
      </c>
      <c r="X12" s="219" t="s">
        <v>362</v>
      </c>
      <c r="Y12" s="218" t="s">
        <v>363</v>
      </c>
      <c r="Z12" s="228" t="s">
        <v>10</v>
      </c>
    </row>
    <row r="13" ht="71.25" spans="1:26">
      <c r="A13" s="181"/>
      <c r="B13" s="181"/>
      <c r="C13" s="181"/>
      <c r="D13" s="181"/>
      <c r="E13" s="181"/>
      <c r="F13" s="183"/>
      <c r="G13" s="183"/>
      <c r="H13" s="181"/>
      <c r="I13" s="183" t="s">
        <v>364</v>
      </c>
      <c r="J13" s="183" t="s">
        <v>365</v>
      </c>
      <c r="K13" s="183" t="s">
        <v>364</v>
      </c>
      <c r="L13" s="183" t="s">
        <v>365</v>
      </c>
      <c r="M13" s="183" t="s">
        <v>364</v>
      </c>
      <c r="N13" s="183" t="s">
        <v>365</v>
      </c>
      <c r="O13" s="183" t="s">
        <v>366</v>
      </c>
      <c r="P13" s="181"/>
      <c r="Q13" s="183"/>
      <c r="R13" s="183"/>
      <c r="S13" s="183"/>
      <c r="T13" s="183"/>
      <c r="U13" s="181"/>
      <c r="V13" s="181" t="s">
        <v>367</v>
      </c>
      <c r="W13" s="218"/>
      <c r="X13" s="219"/>
      <c r="Y13" s="218"/>
      <c r="Z13" s="229"/>
    </row>
    <row r="14" ht="25.5" spans="1:26">
      <c r="A14" s="184" t="s">
        <v>143</v>
      </c>
      <c r="B14" s="184" t="s">
        <v>16</v>
      </c>
      <c r="C14" s="184" t="s">
        <v>17</v>
      </c>
      <c r="D14" s="184" t="s">
        <v>18</v>
      </c>
      <c r="E14" s="184" t="s">
        <v>19</v>
      </c>
      <c r="F14" s="184" t="s">
        <v>20</v>
      </c>
      <c r="G14" s="184" t="s">
        <v>21</v>
      </c>
      <c r="H14" s="184" t="s">
        <v>22</v>
      </c>
      <c r="I14" s="184" t="s">
        <v>23</v>
      </c>
      <c r="J14" s="184" t="s">
        <v>24</v>
      </c>
      <c r="K14" s="184" t="s">
        <v>25</v>
      </c>
      <c r="L14" s="184" t="s">
        <v>26</v>
      </c>
      <c r="M14" s="184" t="s">
        <v>27</v>
      </c>
      <c r="N14" s="184" t="s">
        <v>28</v>
      </c>
      <c r="O14" s="184" t="s">
        <v>29</v>
      </c>
      <c r="P14" s="184" t="s">
        <v>144</v>
      </c>
      <c r="Q14" s="184" t="s">
        <v>145</v>
      </c>
      <c r="R14" s="184" t="s">
        <v>146</v>
      </c>
      <c r="S14" s="184" t="s">
        <v>147</v>
      </c>
      <c r="T14" s="184" t="s">
        <v>148</v>
      </c>
      <c r="U14" s="220" t="s">
        <v>149</v>
      </c>
      <c r="V14" s="220" t="s">
        <v>150</v>
      </c>
      <c r="W14" s="220" t="s">
        <v>151</v>
      </c>
      <c r="X14" s="220" t="s">
        <v>368</v>
      </c>
      <c r="Y14" s="220" t="s">
        <v>369</v>
      </c>
      <c r="Z14" s="220" t="s">
        <v>370</v>
      </c>
    </row>
    <row r="15" ht="51" spans="1:26">
      <c r="A15" s="185">
        <v>1</v>
      </c>
      <c r="B15" s="186" t="s">
        <v>371</v>
      </c>
      <c r="C15" s="187">
        <f>+C17+C18+C19+C20+C21</f>
        <v>2.5</v>
      </c>
      <c r="D15" s="187">
        <f t="shared" ref="D15:Z15" si="0">+D17+D18+D19+D20+D21</f>
        <v>3</v>
      </c>
      <c r="E15" s="187">
        <f t="shared" si="0"/>
        <v>0</v>
      </c>
      <c r="F15" s="187">
        <f t="shared" si="0"/>
        <v>2</v>
      </c>
      <c r="G15" s="187">
        <f t="shared" si="0"/>
        <v>0.5</v>
      </c>
      <c r="H15" s="187">
        <f t="shared" si="0"/>
        <v>2.5</v>
      </c>
      <c r="I15" s="187">
        <f t="shared" si="0"/>
        <v>0</v>
      </c>
      <c r="J15" s="187">
        <f t="shared" si="0"/>
        <v>0</v>
      </c>
      <c r="K15" s="187">
        <f t="shared" si="0"/>
        <v>0</v>
      </c>
      <c r="L15" s="187">
        <f t="shared" si="0"/>
        <v>0</v>
      </c>
      <c r="M15" s="187">
        <f t="shared" si="0"/>
        <v>2</v>
      </c>
      <c r="N15" s="187">
        <f t="shared" si="0"/>
        <v>0.5</v>
      </c>
      <c r="O15" s="187">
        <f t="shared" si="0"/>
        <v>0</v>
      </c>
      <c r="P15" s="187">
        <f t="shared" si="0"/>
        <v>2.5</v>
      </c>
      <c r="Q15" s="187">
        <f t="shared" si="0"/>
        <v>0.5</v>
      </c>
      <c r="R15" s="187">
        <f t="shared" si="0"/>
        <v>1</v>
      </c>
      <c r="S15" s="187">
        <f t="shared" si="0"/>
        <v>0</v>
      </c>
      <c r="T15" s="187">
        <f t="shared" si="0"/>
        <v>1</v>
      </c>
      <c r="U15" s="187">
        <f t="shared" si="0"/>
        <v>2.5</v>
      </c>
      <c r="V15" s="187">
        <f t="shared" si="0"/>
        <v>1</v>
      </c>
      <c r="W15" s="187">
        <f t="shared" si="0"/>
        <v>0</v>
      </c>
      <c r="X15" s="187">
        <f t="shared" si="0"/>
        <v>0</v>
      </c>
      <c r="Y15" s="187">
        <f t="shared" si="0"/>
        <v>1</v>
      </c>
      <c r="Z15" s="187">
        <f t="shared" si="0"/>
        <v>1</v>
      </c>
    </row>
    <row r="16" ht="26.25" spans="1:26">
      <c r="A16" s="188"/>
      <c r="B16" s="189" t="s">
        <v>31</v>
      </c>
      <c r="C16" s="189"/>
      <c r="D16" s="189"/>
      <c r="E16" s="190"/>
      <c r="F16" s="190"/>
      <c r="G16" s="190"/>
      <c r="H16" s="191"/>
      <c r="I16" s="190"/>
      <c r="J16" s="190"/>
      <c r="K16" s="190"/>
      <c r="L16" s="190"/>
      <c r="M16" s="190"/>
      <c r="N16" s="190"/>
      <c r="O16" s="190"/>
      <c r="P16" s="211"/>
      <c r="Q16" s="190"/>
      <c r="R16" s="190"/>
      <c r="S16" s="190"/>
      <c r="T16" s="190"/>
      <c r="U16" s="190"/>
      <c r="V16" s="211"/>
      <c r="W16" s="221"/>
      <c r="X16" s="221"/>
      <c r="Y16" s="221"/>
      <c r="Z16" s="230"/>
    </row>
    <row r="17" ht="26.25" spans="1:26">
      <c r="A17" s="192" t="s">
        <v>372</v>
      </c>
      <c r="B17" s="193" t="s">
        <v>373</v>
      </c>
      <c r="C17" s="192">
        <v>1</v>
      </c>
      <c r="D17" s="192">
        <v>1</v>
      </c>
      <c r="E17" s="194"/>
      <c r="F17" s="192">
        <v>1</v>
      </c>
      <c r="G17" s="192"/>
      <c r="H17" s="195">
        <v>1</v>
      </c>
      <c r="I17" s="192"/>
      <c r="J17" s="192"/>
      <c r="K17" s="192"/>
      <c r="L17" s="192"/>
      <c r="M17" s="192">
        <v>1</v>
      </c>
      <c r="N17" s="192"/>
      <c r="O17" s="192"/>
      <c r="P17" s="195">
        <v>1</v>
      </c>
      <c r="Q17" s="192"/>
      <c r="R17" s="192">
        <v>1</v>
      </c>
      <c r="S17" s="192"/>
      <c r="T17" s="192"/>
      <c r="U17" s="195">
        <v>1</v>
      </c>
      <c r="V17" s="188"/>
      <c r="W17" s="222"/>
      <c r="X17" s="223"/>
      <c r="Y17" s="224">
        <v>1</v>
      </c>
      <c r="Z17" s="231">
        <f>W17+X17+Y17</f>
        <v>1</v>
      </c>
    </row>
    <row r="18" ht="26.25" spans="1:26">
      <c r="A18" s="192" t="s">
        <v>374</v>
      </c>
      <c r="B18" s="193" t="s">
        <v>375</v>
      </c>
      <c r="C18" s="192"/>
      <c r="D18" s="192"/>
      <c r="E18" s="194"/>
      <c r="F18" s="192"/>
      <c r="G18" s="192"/>
      <c r="H18" s="195"/>
      <c r="I18" s="192"/>
      <c r="J18" s="192"/>
      <c r="K18" s="192"/>
      <c r="L18" s="192"/>
      <c r="M18" s="192"/>
      <c r="N18" s="192"/>
      <c r="O18" s="192"/>
      <c r="P18" s="195"/>
      <c r="Q18" s="192"/>
      <c r="R18" s="192"/>
      <c r="S18" s="192"/>
      <c r="T18" s="192"/>
      <c r="U18" s="195"/>
      <c r="V18" s="188"/>
      <c r="W18" s="222"/>
      <c r="X18" s="224"/>
      <c r="Y18" s="224"/>
      <c r="Z18" s="231"/>
    </row>
    <row r="19" ht="26.25" spans="1:26">
      <c r="A19" s="192" t="s">
        <v>376</v>
      </c>
      <c r="B19" s="193" t="s">
        <v>377</v>
      </c>
      <c r="C19" s="192">
        <v>1</v>
      </c>
      <c r="D19" s="192">
        <v>1</v>
      </c>
      <c r="E19" s="194"/>
      <c r="F19" s="192">
        <v>1</v>
      </c>
      <c r="G19" s="192"/>
      <c r="H19" s="195">
        <v>1</v>
      </c>
      <c r="I19" s="192"/>
      <c r="J19" s="192"/>
      <c r="K19" s="192"/>
      <c r="L19" s="192"/>
      <c r="M19" s="192">
        <v>1</v>
      </c>
      <c r="N19" s="192"/>
      <c r="O19" s="192"/>
      <c r="P19" s="195">
        <v>1</v>
      </c>
      <c r="Q19" s="192"/>
      <c r="R19" s="192"/>
      <c r="S19" s="192"/>
      <c r="T19" s="192">
        <v>1</v>
      </c>
      <c r="U19" s="195">
        <v>1</v>
      </c>
      <c r="V19" s="188">
        <v>1</v>
      </c>
      <c r="W19" s="222"/>
      <c r="X19" s="224"/>
      <c r="Y19" s="224"/>
      <c r="Z19" s="231">
        <f>W19+X19+Y19</f>
        <v>0</v>
      </c>
    </row>
    <row r="20" ht="26.25" spans="1:26">
      <c r="A20" s="192" t="s">
        <v>378</v>
      </c>
      <c r="B20" s="193" t="s">
        <v>379</v>
      </c>
      <c r="C20" s="192"/>
      <c r="D20" s="192"/>
      <c r="E20" s="194"/>
      <c r="F20" s="192"/>
      <c r="G20" s="192"/>
      <c r="H20" s="195"/>
      <c r="I20" s="192"/>
      <c r="J20" s="192"/>
      <c r="K20" s="192"/>
      <c r="L20" s="192"/>
      <c r="M20" s="192"/>
      <c r="N20" s="192"/>
      <c r="O20" s="192"/>
      <c r="P20" s="195"/>
      <c r="Q20" s="192"/>
      <c r="R20" s="192"/>
      <c r="S20" s="192"/>
      <c r="T20" s="192"/>
      <c r="U20" s="195"/>
      <c r="V20" s="188"/>
      <c r="W20" s="224"/>
      <c r="X20" s="224"/>
      <c r="Y20" s="224"/>
      <c r="Z20" s="231"/>
    </row>
    <row r="21" ht="26.25" spans="1:26">
      <c r="A21" s="192" t="s">
        <v>380</v>
      </c>
      <c r="B21" s="193" t="s">
        <v>381</v>
      </c>
      <c r="C21" s="192">
        <v>0.5</v>
      </c>
      <c r="D21" s="192">
        <v>1</v>
      </c>
      <c r="E21" s="194"/>
      <c r="F21" s="192"/>
      <c r="G21" s="192">
        <v>0.5</v>
      </c>
      <c r="H21" s="195">
        <v>0.5</v>
      </c>
      <c r="I21" s="192"/>
      <c r="J21" s="192"/>
      <c r="K21" s="192"/>
      <c r="L21" s="192"/>
      <c r="M21" s="192"/>
      <c r="N21" s="192">
        <v>0.5</v>
      </c>
      <c r="O21" s="192"/>
      <c r="P21" s="195">
        <v>0.5</v>
      </c>
      <c r="Q21" s="192">
        <v>0.5</v>
      </c>
      <c r="R21" s="192"/>
      <c r="S21" s="192"/>
      <c r="T21" s="192"/>
      <c r="U21" s="195">
        <v>0.5</v>
      </c>
      <c r="V21" s="188"/>
      <c r="W21" s="222"/>
      <c r="X21" s="224"/>
      <c r="Y21" s="224"/>
      <c r="Z21" s="231"/>
    </row>
    <row r="22" ht="76.5" spans="1:26">
      <c r="A22" s="196">
        <v>2</v>
      </c>
      <c r="B22" s="186" t="s">
        <v>382</v>
      </c>
      <c r="C22" s="187">
        <f>+C24+C25+C26+C27+C28</f>
        <v>12</v>
      </c>
      <c r="D22" s="187">
        <f t="shared" ref="D22:Z22" si="1">+D24+D25+D26+D27+D28</f>
        <v>13</v>
      </c>
      <c r="E22" s="187">
        <f t="shared" si="1"/>
        <v>0</v>
      </c>
      <c r="F22" s="187">
        <f t="shared" si="1"/>
        <v>1</v>
      </c>
      <c r="G22" s="187">
        <f t="shared" si="1"/>
        <v>11</v>
      </c>
      <c r="H22" s="187">
        <f t="shared" si="1"/>
        <v>12</v>
      </c>
      <c r="I22" s="187">
        <f t="shared" si="1"/>
        <v>1</v>
      </c>
      <c r="J22" s="187">
        <f t="shared" si="1"/>
        <v>2</v>
      </c>
      <c r="K22" s="187">
        <f t="shared" si="1"/>
        <v>0</v>
      </c>
      <c r="L22" s="187">
        <f t="shared" si="1"/>
        <v>1</v>
      </c>
      <c r="M22" s="187">
        <f t="shared" si="1"/>
        <v>1</v>
      </c>
      <c r="N22" s="187">
        <f t="shared" si="1"/>
        <v>7</v>
      </c>
      <c r="O22" s="187">
        <f t="shared" si="1"/>
        <v>0</v>
      </c>
      <c r="P22" s="187">
        <f t="shared" si="1"/>
        <v>12</v>
      </c>
      <c r="Q22" s="187">
        <f t="shared" si="1"/>
        <v>7</v>
      </c>
      <c r="R22" s="187">
        <f t="shared" si="1"/>
        <v>5</v>
      </c>
      <c r="S22" s="187">
        <f t="shared" si="1"/>
        <v>0</v>
      </c>
      <c r="T22" s="187">
        <f t="shared" si="1"/>
        <v>0</v>
      </c>
      <c r="U22" s="187">
        <f t="shared" si="1"/>
        <v>12</v>
      </c>
      <c r="V22" s="187">
        <f t="shared" si="1"/>
        <v>0</v>
      </c>
      <c r="W22" s="187">
        <f t="shared" si="1"/>
        <v>0</v>
      </c>
      <c r="X22" s="187">
        <f t="shared" si="1"/>
        <v>0</v>
      </c>
      <c r="Y22" s="187">
        <f t="shared" si="1"/>
        <v>0</v>
      </c>
      <c r="Z22" s="187">
        <f t="shared" si="1"/>
        <v>0</v>
      </c>
    </row>
    <row r="23" ht="26.25" spans="1:26">
      <c r="A23" s="188"/>
      <c r="B23" s="197" t="s">
        <v>31</v>
      </c>
      <c r="C23" s="198"/>
      <c r="D23" s="198"/>
      <c r="E23" s="189"/>
      <c r="F23" s="188"/>
      <c r="G23" s="188"/>
      <c r="H23" s="188"/>
      <c r="I23" s="198"/>
      <c r="J23" s="198"/>
      <c r="K23" s="198"/>
      <c r="L23" s="198"/>
      <c r="M23" s="198"/>
      <c r="N23" s="198"/>
      <c r="O23" s="198"/>
      <c r="P23" s="188"/>
      <c r="Q23" s="188"/>
      <c r="R23" s="188"/>
      <c r="S23" s="188"/>
      <c r="T23" s="188"/>
      <c r="U23" s="188"/>
      <c r="V23" s="188"/>
      <c r="W23" s="225"/>
      <c r="X23" s="225"/>
      <c r="Y23" s="225"/>
      <c r="Z23" s="188"/>
    </row>
    <row r="24" ht="26.25" spans="1:26">
      <c r="A24" s="192" t="s">
        <v>383</v>
      </c>
      <c r="B24" s="193" t="s">
        <v>384</v>
      </c>
      <c r="C24" s="192">
        <v>4</v>
      </c>
      <c r="D24" s="192">
        <v>4</v>
      </c>
      <c r="E24" s="199"/>
      <c r="F24" s="192">
        <v>1</v>
      </c>
      <c r="G24" s="192">
        <v>3</v>
      </c>
      <c r="H24" s="188">
        <v>4</v>
      </c>
      <c r="I24" s="192">
        <v>1</v>
      </c>
      <c r="J24" s="192">
        <v>1</v>
      </c>
      <c r="K24" s="192">
        <v>0</v>
      </c>
      <c r="L24" s="192">
        <v>1</v>
      </c>
      <c r="M24" s="192">
        <v>1</v>
      </c>
      <c r="N24" s="192">
        <v>0</v>
      </c>
      <c r="O24" s="192"/>
      <c r="P24" s="195">
        <v>4</v>
      </c>
      <c r="Q24" s="192">
        <v>1</v>
      </c>
      <c r="R24" s="192">
        <v>3</v>
      </c>
      <c r="S24" s="192"/>
      <c r="T24" s="192"/>
      <c r="U24" s="226">
        <v>4</v>
      </c>
      <c r="V24" s="188"/>
      <c r="W24" s="223"/>
      <c r="X24" s="224"/>
      <c r="Y24" s="224"/>
      <c r="Z24" s="231">
        <f>W24+X24+Y24</f>
        <v>0</v>
      </c>
    </row>
    <row r="25" ht="26.25" spans="1:26">
      <c r="A25" s="192" t="s">
        <v>385</v>
      </c>
      <c r="B25" s="193" t="s">
        <v>386</v>
      </c>
      <c r="C25" s="192"/>
      <c r="D25" s="192"/>
      <c r="E25" s="199"/>
      <c r="F25" s="192"/>
      <c r="G25" s="192"/>
      <c r="H25" s="188"/>
      <c r="I25" s="192"/>
      <c r="J25" s="192"/>
      <c r="K25" s="192"/>
      <c r="L25" s="192"/>
      <c r="M25" s="192"/>
      <c r="N25" s="192"/>
      <c r="O25" s="192"/>
      <c r="P25" s="195"/>
      <c r="Q25" s="192"/>
      <c r="R25" s="192"/>
      <c r="S25" s="192"/>
      <c r="T25" s="192"/>
      <c r="U25" s="226"/>
      <c r="V25" s="188"/>
      <c r="W25" s="224"/>
      <c r="X25" s="224"/>
      <c r="Y25" s="224"/>
      <c r="Z25" s="231"/>
    </row>
    <row r="26" ht="26.25" spans="1:26">
      <c r="A26" s="192" t="s">
        <v>387</v>
      </c>
      <c r="B26" s="193" t="s">
        <v>388</v>
      </c>
      <c r="C26" s="192"/>
      <c r="D26" s="192"/>
      <c r="E26" s="199"/>
      <c r="F26" s="192"/>
      <c r="G26" s="192"/>
      <c r="H26" s="188"/>
      <c r="I26" s="192"/>
      <c r="J26" s="192"/>
      <c r="K26" s="192"/>
      <c r="L26" s="192"/>
      <c r="M26" s="192"/>
      <c r="N26" s="192"/>
      <c r="O26" s="192"/>
      <c r="P26" s="195"/>
      <c r="Q26" s="192"/>
      <c r="R26" s="192"/>
      <c r="S26" s="192"/>
      <c r="T26" s="192"/>
      <c r="U26" s="226"/>
      <c r="V26" s="188"/>
      <c r="W26" s="224"/>
      <c r="X26" s="224"/>
      <c r="Y26" s="224"/>
      <c r="Z26" s="231"/>
    </row>
    <row r="27" ht="26.25" spans="1:26">
      <c r="A27" s="192" t="s">
        <v>389</v>
      </c>
      <c r="B27" s="200" t="s">
        <v>390</v>
      </c>
      <c r="C27" s="201"/>
      <c r="D27" s="201"/>
      <c r="E27" s="202"/>
      <c r="F27" s="192"/>
      <c r="G27" s="192"/>
      <c r="H27" s="188"/>
      <c r="I27" s="192"/>
      <c r="J27" s="192"/>
      <c r="K27" s="192"/>
      <c r="L27" s="192"/>
      <c r="M27" s="192"/>
      <c r="N27" s="192"/>
      <c r="O27" s="192"/>
      <c r="P27" s="195"/>
      <c r="Q27" s="192"/>
      <c r="R27" s="192"/>
      <c r="S27" s="192"/>
      <c r="T27" s="192"/>
      <c r="U27" s="226"/>
      <c r="V27" s="188"/>
      <c r="W27" s="224"/>
      <c r="X27" s="224"/>
      <c r="Y27" s="224"/>
      <c r="Z27" s="231"/>
    </row>
    <row r="28" ht="26.25" spans="1:26">
      <c r="A28" s="192" t="s">
        <v>391</v>
      </c>
      <c r="B28" s="200" t="s">
        <v>392</v>
      </c>
      <c r="C28" s="201">
        <v>8</v>
      </c>
      <c r="D28" s="201">
        <v>9</v>
      </c>
      <c r="E28" s="202"/>
      <c r="F28" s="192">
        <v>0</v>
      </c>
      <c r="G28" s="192">
        <v>8</v>
      </c>
      <c r="H28" s="188">
        <v>8</v>
      </c>
      <c r="I28" s="192">
        <v>0</v>
      </c>
      <c r="J28" s="192">
        <v>1</v>
      </c>
      <c r="K28" s="192"/>
      <c r="L28" s="192"/>
      <c r="M28" s="192"/>
      <c r="N28" s="192">
        <v>7</v>
      </c>
      <c r="O28" s="192"/>
      <c r="P28" s="195">
        <v>8</v>
      </c>
      <c r="Q28" s="192">
        <v>6</v>
      </c>
      <c r="R28" s="192">
        <v>2</v>
      </c>
      <c r="S28" s="192"/>
      <c r="T28" s="192">
        <v>0</v>
      </c>
      <c r="U28" s="226">
        <v>8</v>
      </c>
      <c r="V28" s="188"/>
      <c r="W28" s="222"/>
      <c r="X28" s="222"/>
      <c r="Y28" s="224"/>
      <c r="Z28" s="231">
        <f>W28+X28+Y28</f>
        <v>0</v>
      </c>
    </row>
    <row r="29" ht="76.5" spans="1:26">
      <c r="A29" s="203">
        <v>3</v>
      </c>
      <c r="B29" s="204" t="s">
        <v>393</v>
      </c>
      <c r="C29" s="205">
        <v>1</v>
      </c>
      <c r="D29" s="205">
        <v>1</v>
      </c>
      <c r="E29" s="206"/>
      <c r="F29" s="203">
        <v>1</v>
      </c>
      <c r="G29" s="203"/>
      <c r="H29" s="196">
        <f>F29</f>
        <v>1</v>
      </c>
      <c r="I29" s="212"/>
      <c r="J29" s="212"/>
      <c r="K29" s="212"/>
      <c r="L29" s="212"/>
      <c r="M29" s="212"/>
      <c r="N29" s="212">
        <v>1</v>
      </c>
      <c r="O29" s="212"/>
      <c r="P29" s="213">
        <f>N29</f>
        <v>1</v>
      </c>
      <c r="Q29" s="212"/>
      <c r="R29" s="212">
        <v>1</v>
      </c>
      <c r="S29" s="212"/>
      <c r="T29" s="212"/>
      <c r="U29" s="227">
        <f>R29</f>
        <v>1</v>
      </c>
      <c r="V29" s="196"/>
      <c r="W29" s="212"/>
      <c r="X29" s="212"/>
      <c r="Y29" s="212"/>
      <c r="Z29" s="185"/>
    </row>
    <row r="30" ht="54.75" customHeight="1" spans="1:26">
      <c r="A30" s="188"/>
      <c r="B30" s="207" t="s">
        <v>394</v>
      </c>
      <c r="C30" s="195">
        <f>C15+C22+C29</f>
        <v>15.5</v>
      </c>
      <c r="D30" s="195">
        <f t="shared" ref="D30:Z30" si="2">D15+D22+D29</f>
        <v>17</v>
      </c>
      <c r="E30" s="195">
        <f t="shared" si="2"/>
        <v>0</v>
      </c>
      <c r="F30" s="195">
        <f t="shared" si="2"/>
        <v>4</v>
      </c>
      <c r="G30" s="195">
        <f t="shared" si="2"/>
        <v>11.5</v>
      </c>
      <c r="H30" s="195">
        <f t="shared" si="2"/>
        <v>15.5</v>
      </c>
      <c r="I30" s="195">
        <f t="shared" si="2"/>
        <v>1</v>
      </c>
      <c r="J30" s="195">
        <f t="shared" si="2"/>
        <v>2</v>
      </c>
      <c r="K30" s="195">
        <f t="shared" si="2"/>
        <v>0</v>
      </c>
      <c r="L30" s="195">
        <f t="shared" si="2"/>
        <v>1</v>
      </c>
      <c r="M30" s="195">
        <f t="shared" si="2"/>
        <v>3</v>
      </c>
      <c r="N30" s="195">
        <f t="shared" si="2"/>
        <v>8.5</v>
      </c>
      <c r="O30" s="195">
        <f t="shared" si="2"/>
        <v>0</v>
      </c>
      <c r="P30" s="195">
        <f t="shared" si="2"/>
        <v>15.5</v>
      </c>
      <c r="Q30" s="195">
        <f t="shared" si="2"/>
        <v>7.5</v>
      </c>
      <c r="R30" s="195">
        <f t="shared" si="2"/>
        <v>7</v>
      </c>
      <c r="S30" s="195">
        <f t="shared" si="2"/>
        <v>0</v>
      </c>
      <c r="T30" s="195">
        <f t="shared" si="2"/>
        <v>1</v>
      </c>
      <c r="U30" s="195">
        <f t="shared" si="2"/>
        <v>15.5</v>
      </c>
      <c r="V30" s="195">
        <f t="shared" si="2"/>
        <v>1</v>
      </c>
      <c r="W30" s="195">
        <f t="shared" si="2"/>
        <v>0</v>
      </c>
      <c r="X30" s="195">
        <f t="shared" si="2"/>
        <v>0</v>
      </c>
      <c r="Y30" s="195">
        <f t="shared" si="2"/>
        <v>1</v>
      </c>
      <c r="Z30" s="195">
        <f t="shared" si="2"/>
        <v>1</v>
      </c>
    </row>
    <row r="31" customHeight="1" spans="1:26">
      <c r="A31" s="180"/>
      <c r="B31" s="180"/>
      <c r="C31" s="180"/>
      <c r="D31" s="180"/>
      <c r="E31" s="180"/>
      <c r="F31" s="180"/>
      <c r="G31" s="180"/>
      <c r="H31" s="180"/>
      <c r="I31" s="180"/>
      <c r="J31" s="180"/>
      <c r="K31" s="180"/>
      <c r="L31" s="180"/>
      <c r="M31" s="180"/>
      <c r="N31" s="180"/>
      <c r="O31" s="180"/>
      <c r="P31" s="180"/>
      <c r="Q31" s="180"/>
      <c r="R31" s="180"/>
      <c r="S31" s="180"/>
      <c r="T31" s="180"/>
      <c r="U31" s="180"/>
      <c r="V31" s="180"/>
      <c r="W31" s="180"/>
      <c r="X31" s="180"/>
      <c r="Y31" s="180"/>
      <c r="Z31" s="180"/>
    </row>
    <row r="32" customHeight="1" spans="1:26">
      <c r="A32" s="180"/>
      <c r="B32" s="208" t="s">
        <v>395</v>
      </c>
      <c r="C32" s="208"/>
      <c r="D32" s="208"/>
      <c r="E32" s="208"/>
      <c r="F32" s="208"/>
      <c r="G32" s="208"/>
      <c r="H32" s="208"/>
      <c r="I32" s="208"/>
      <c r="J32" s="208"/>
      <c r="K32" s="208"/>
      <c r="L32" s="208"/>
      <c r="M32" s="208"/>
      <c r="N32" s="208"/>
      <c r="O32" s="208"/>
      <c r="P32" s="208"/>
      <c r="Q32" s="208"/>
      <c r="R32" s="208"/>
      <c r="S32" s="208"/>
      <c r="T32" s="180"/>
      <c r="U32" s="180"/>
      <c r="V32" s="180"/>
      <c r="W32" s="180"/>
      <c r="X32" s="180"/>
      <c r="Y32" s="180"/>
      <c r="Z32" s="180"/>
    </row>
    <row r="33" ht="26.25" spans="1:26">
      <c r="A33" s="180"/>
      <c r="B33" s="208"/>
      <c r="C33" s="208"/>
      <c r="D33" s="208"/>
      <c r="E33" s="208"/>
      <c r="F33" s="208"/>
      <c r="G33" s="208"/>
      <c r="H33" s="208"/>
      <c r="I33" s="208"/>
      <c r="J33" s="208"/>
      <c r="K33" s="208"/>
      <c r="L33" s="208"/>
      <c r="M33" s="208"/>
      <c r="N33" s="208"/>
      <c r="O33" s="208"/>
      <c r="P33" s="208"/>
      <c r="Q33" s="208"/>
      <c r="R33" s="208"/>
      <c r="S33" s="208"/>
      <c r="T33" s="180"/>
      <c r="U33" s="180"/>
      <c r="V33" s="180"/>
      <c r="W33" s="180"/>
      <c r="X33" s="180"/>
      <c r="Y33" s="180"/>
      <c r="Z33" s="180"/>
    </row>
    <row r="34" ht="26.25" spans="1:26">
      <c r="A34" s="180"/>
      <c r="B34" s="208"/>
      <c r="C34" s="208"/>
      <c r="D34" s="208"/>
      <c r="E34" s="208"/>
      <c r="F34" s="208"/>
      <c r="G34" s="208"/>
      <c r="H34" s="208"/>
      <c r="I34" s="208"/>
      <c r="J34" s="208"/>
      <c r="K34" s="208"/>
      <c r="L34" s="208"/>
      <c r="M34" s="208"/>
      <c r="N34" s="208"/>
      <c r="O34" s="208"/>
      <c r="P34" s="208"/>
      <c r="Q34" s="208"/>
      <c r="R34" s="208"/>
      <c r="S34" s="208"/>
      <c r="T34" s="180"/>
      <c r="U34" s="180"/>
      <c r="V34" s="180"/>
      <c r="W34" s="180"/>
      <c r="X34" s="180"/>
      <c r="Y34" s="180"/>
      <c r="Z34" s="180"/>
    </row>
    <row r="35" ht="26.25" spans="1:26">
      <c r="A35" s="209"/>
      <c r="B35" s="209"/>
      <c r="C35" s="209"/>
      <c r="D35" s="209"/>
      <c r="E35" s="209"/>
      <c r="F35" s="209"/>
      <c r="G35" s="209"/>
      <c r="H35" s="209"/>
      <c r="I35" s="209"/>
      <c r="J35" s="209"/>
      <c r="K35" s="209"/>
      <c r="L35" s="209"/>
      <c r="M35" s="209"/>
      <c r="N35" s="209"/>
      <c r="O35" s="209"/>
      <c r="P35" s="209"/>
      <c r="Q35" s="209"/>
      <c r="R35" s="209"/>
      <c r="S35" s="209"/>
      <c r="T35" s="209"/>
      <c r="U35" s="209"/>
      <c r="V35" s="209"/>
      <c r="W35" s="209"/>
      <c r="X35" s="209"/>
      <c r="Y35" s="209"/>
      <c r="Z35" s="209"/>
    </row>
    <row r="36" ht="26.25" spans="1:26">
      <c r="A36" s="209"/>
      <c r="B36" s="209"/>
      <c r="C36" s="209"/>
      <c r="D36" s="209"/>
      <c r="E36" s="209"/>
      <c r="F36" s="209"/>
      <c r="G36" s="209"/>
      <c r="H36" s="209"/>
      <c r="I36" s="209"/>
      <c r="J36" s="209"/>
      <c r="K36" s="209"/>
      <c r="L36" s="209"/>
      <c r="M36" s="209"/>
      <c r="N36" s="209"/>
      <c r="O36" s="209"/>
      <c r="P36" s="209"/>
      <c r="Q36" s="209"/>
      <c r="R36" s="209"/>
      <c r="S36" s="209"/>
      <c r="T36" s="209"/>
      <c r="U36" s="209"/>
      <c r="V36" s="209"/>
      <c r="W36" s="209"/>
      <c r="X36" s="209"/>
      <c r="Y36" s="209"/>
      <c r="Z36" s="209"/>
    </row>
    <row r="37" ht="18.75" customHeight="1" spans="1:26">
      <c r="A37" s="209"/>
      <c r="B37" s="209"/>
      <c r="C37" s="209"/>
      <c r="D37" s="209"/>
      <c r="E37" s="209"/>
      <c r="F37" s="209"/>
      <c r="G37" s="209"/>
      <c r="H37" s="209"/>
      <c r="I37" s="209"/>
      <c r="J37" s="209"/>
      <c r="K37" s="209"/>
      <c r="L37" s="209"/>
      <c r="M37" s="209"/>
      <c r="N37" s="209"/>
      <c r="O37" s="209"/>
      <c r="P37" s="209"/>
      <c r="Q37" s="209"/>
      <c r="R37" s="209"/>
      <c r="S37" s="209"/>
      <c r="T37" s="209"/>
      <c r="U37" s="209"/>
      <c r="V37" s="209"/>
      <c r="W37" s="209"/>
      <c r="X37" s="209"/>
      <c r="Y37" s="209"/>
      <c r="Z37" s="209"/>
    </row>
    <row r="38" ht="18.75" customHeight="1" spans="1:26">
      <c r="A38" s="209"/>
      <c r="B38" s="210" t="s">
        <v>119</v>
      </c>
      <c r="C38" s="209"/>
      <c r="D38" s="209"/>
      <c r="E38" s="209"/>
      <c r="F38" s="209"/>
      <c r="G38" s="209"/>
      <c r="H38" s="209"/>
      <c r="I38" s="209"/>
      <c r="J38" s="209"/>
      <c r="K38" s="209"/>
      <c r="L38" s="209"/>
      <c r="M38" s="209"/>
      <c r="N38" s="209"/>
      <c r="O38" s="209"/>
      <c r="P38" s="209"/>
      <c r="Q38" s="209"/>
      <c r="R38" s="209"/>
      <c r="S38" s="209"/>
      <c r="T38" s="209"/>
      <c r="U38" s="209"/>
      <c r="V38" s="209"/>
      <c r="W38" s="209"/>
      <c r="X38" s="209"/>
      <c r="Y38" s="209"/>
      <c r="Z38" s="209"/>
    </row>
    <row r="39" ht="26.25" spans="1:26">
      <c r="A39" s="209"/>
      <c r="B39" s="209"/>
      <c r="C39" s="209"/>
      <c r="D39" s="209"/>
      <c r="E39" s="209"/>
      <c r="F39" s="209"/>
      <c r="G39" s="209"/>
      <c r="H39" s="209"/>
      <c r="I39" s="209"/>
      <c r="J39" s="209"/>
      <c r="K39" s="209"/>
      <c r="L39" s="209"/>
      <c r="M39" s="209"/>
      <c r="N39" s="209"/>
      <c r="O39" s="209"/>
      <c r="P39" s="209"/>
      <c r="Q39" s="209"/>
      <c r="R39" s="209"/>
      <c r="S39" s="209"/>
      <c r="T39" s="209"/>
      <c r="U39" s="209"/>
      <c r="V39" s="209"/>
      <c r="W39" s="209"/>
      <c r="X39" s="209"/>
      <c r="Y39" s="209"/>
      <c r="Z39" s="209"/>
    </row>
    <row r="40" ht="18.75" customHeight="1" spans="1:26">
      <c r="A40" s="209"/>
      <c r="B40" s="209"/>
      <c r="C40" s="209"/>
      <c r="D40" s="209"/>
      <c r="E40" s="209"/>
      <c r="F40" s="209"/>
      <c r="G40" s="209"/>
      <c r="H40" s="209"/>
      <c r="I40" s="209"/>
      <c r="J40" s="209"/>
      <c r="K40" s="209"/>
      <c r="L40" s="209"/>
      <c r="M40" s="209"/>
      <c r="N40" s="209"/>
      <c r="O40" s="209"/>
      <c r="P40" s="209"/>
      <c r="Q40" s="209"/>
      <c r="R40" s="209"/>
      <c r="S40" s="209"/>
      <c r="T40" s="209"/>
      <c r="U40" s="209"/>
      <c r="V40" s="209"/>
      <c r="W40" s="209"/>
      <c r="X40" s="209"/>
      <c r="Y40" s="209"/>
      <c r="Z40" s="209"/>
    </row>
    <row r="41" ht="32.25" customHeight="1" spans="1:26">
      <c r="A41" s="209"/>
      <c r="B41" s="209"/>
      <c r="C41" s="209"/>
      <c r="D41" s="209"/>
      <c r="E41" s="209"/>
      <c r="F41" s="209"/>
      <c r="G41" s="209"/>
      <c r="H41" s="209"/>
      <c r="I41" s="209"/>
      <c r="J41" s="209"/>
      <c r="K41" s="209"/>
      <c r="L41" s="209"/>
      <c r="M41" s="209"/>
      <c r="N41" s="209"/>
      <c r="O41" s="209"/>
      <c r="P41" s="209"/>
      <c r="Q41" s="209"/>
      <c r="R41" s="209"/>
      <c r="S41" s="209"/>
      <c r="T41" s="209"/>
      <c r="U41" s="209"/>
      <c r="V41" s="209"/>
      <c r="W41" s="209"/>
      <c r="X41" s="209"/>
      <c r="Y41" s="209"/>
      <c r="Z41" s="209"/>
    </row>
    <row r="42" ht="22.5" customHeight="1"/>
    <row r="44" ht="18.75" customHeight="1"/>
    <row r="45" ht="18.75" customHeight="1"/>
    <row r="46" ht="18.75" customHeight="1"/>
    <row r="47" ht="51.75" customHeight="1"/>
    <row r="62" ht="23.25" customHeight="1"/>
    <row r="66" customHeight="1"/>
    <row r="67" customHeight="1"/>
    <row r="68" customHeight="1"/>
    <row r="69" ht="18.75" customHeight="1"/>
    <row r="71" ht="20.25" customHeight="1"/>
    <row r="72" ht="18.75" customHeight="1"/>
    <row r="73" ht="18.75" customHeight="1"/>
    <row r="74" ht="18.75" customHeight="1"/>
    <row r="75" ht="18.75" customHeight="1"/>
    <row r="76" ht="18.75" customHeight="1"/>
    <row r="77" ht="51.75" customHeight="1"/>
    <row r="93" ht="23.25" customHeight="1"/>
    <row r="96" customHeight="1"/>
    <row r="97" customHeight="1"/>
    <row r="98" customHeight="1"/>
    <row r="99" ht="18.75" customHeight="1"/>
    <row r="101" ht="28.5" customHeight="1"/>
    <row r="102" ht="18.75" customHeight="1"/>
    <row r="103" ht="18.75" customHeight="1"/>
    <row r="104" ht="18.75" customHeight="1"/>
    <row r="105" ht="18.75" customHeight="1"/>
    <row r="106" ht="18.75" customHeight="1"/>
    <row r="107" ht="51.75" customHeight="1"/>
    <row r="123" ht="23.25" customHeight="1"/>
    <row r="126" customHeight="1"/>
    <row r="127" customHeight="1"/>
    <row r="128" customHeight="1"/>
    <row r="129" ht="18.75" customHeight="1"/>
    <row r="131" ht="28.5" customHeight="1"/>
    <row r="132" ht="18.75" customHeight="1"/>
    <row r="133" ht="18.75" customHeight="1"/>
    <row r="153" ht="23.25" customHeight="1"/>
    <row r="157" ht="18.75" customHeight="1"/>
    <row r="158" ht="18.75" customHeight="1"/>
    <row r="160" ht="18.75" customHeight="1"/>
    <row r="161" ht="28.5" customHeight="1"/>
    <row r="162" ht="18.75" customHeight="1"/>
    <row r="182" ht="23.25" customHeight="1"/>
    <row r="187" ht="18.75" customHeight="1"/>
    <row r="188" ht="18.75" customHeight="1"/>
    <row r="190" ht="18.75" customHeight="1"/>
    <row r="191" ht="18.75" customHeight="1"/>
    <row r="192" ht="25.5" customHeight="1"/>
    <row r="212" ht="23.25" customHeight="1"/>
    <row r="217" ht="18.75" customHeight="1"/>
    <row r="220" ht="18.75" customHeight="1"/>
    <row r="221" ht="18.75" customHeight="1"/>
    <row r="222" ht="22.5" customHeight="1"/>
    <row r="242" ht="23.25" customHeight="1"/>
    <row r="247" ht="18.75" customHeight="1"/>
    <row r="250" ht="18.75" customHeight="1"/>
    <row r="251" ht="18.75" customHeight="1"/>
    <row r="252" ht="24" customHeight="1"/>
    <row r="272" ht="23.25" customHeight="1"/>
    <row r="281" ht="27" customHeight="1"/>
    <row r="311" ht="18.75" customHeight="1"/>
  </sheetData>
  <mergeCells count="32">
    <mergeCell ref="V1:X1"/>
    <mergeCell ref="V2:X2"/>
    <mergeCell ref="A7:Z7"/>
    <mergeCell ref="A8:Z8"/>
    <mergeCell ref="X9:Z9"/>
    <mergeCell ref="F10:Z10"/>
    <mergeCell ref="F11:H11"/>
    <mergeCell ref="I11:P11"/>
    <mergeCell ref="Q11:V11"/>
    <mergeCell ref="W11:Z11"/>
    <mergeCell ref="I12:J12"/>
    <mergeCell ref="K12:L12"/>
    <mergeCell ref="M12:O12"/>
    <mergeCell ref="A10:A13"/>
    <mergeCell ref="B10:B13"/>
    <mergeCell ref="C10:C13"/>
    <mergeCell ref="D10:D13"/>
    <mergeCell ref="E10:E13"/>
    <mergeCell ref="F12:F13"/>
    <mergeCell ref="G12:G13"/>
    <mergeCell ref="H12:H13"/>
    <mergeCell ref="P12:P13"/>
    <mergeCell ref="Q12:Q13"/>
    <mergeCell ref="R12:R13"/>
    <mergeCell ref="S12:S13"/>
    <mergeCell ref="T12:T13"/>
    <mergeCell ref="U12:U13"/>
    <mergeCell ref="W12:W13"/>
    <mergeCell ref="X12:X13"/>
    <mergeCell ref="Y12:Y13"/>
    <mergeCell ref="Z12:Z13"/>
    <mergeCell ref="B32:S34"/>
  </mergeCells>
  <pageMargins left="0" right="0" top="0.393700787401575" bottom="0" header="0.31496062992126" footer="0.31496062992126"/>
  <pageSetup paperSize="9" scale="3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"/>
  <sheetViews>
    <sheetView view="pageBreakPreview" zoomScale="60" zoomScaleNormal="85" workbookViewId="0">
      <selection activeCell="A5" sqref="A5"/>
    </sheetView>
  </sheetViews>
  <sheetFormatPr defaultColWidth="9" defaultRowHeight="15"/>
  <cols>
    <col min="2" max="2" width="41.2857142857143" customWidth="1"/>
    <col min="3" max="3" width="21.2857142857143" customWidth="1"/>
    <col min="4" max="4" width="14.8571428571429" customWidth="1"/>
    <col min="5" max="5" width="13.1428571428571" customWidth="1"/>
    <col min="6" max="6" width="11.8571428571429" customWidth="1"/>
    <col min="7" max="7" width="13.7142857142857" customWidth="1"/>
    <col min="8" max="8" width="13.4285714285714" customWidth="1"/>
    <col min="9" max="9" width="19.7142857142857" customWidth="1"/>
    <col min="10" max="10" width="20.8571428571429" customWidth="1"/>
  </cols>
  <sheetData>
    <row r="1" spans="8:10">
      <c r="H1" s="115"/>
      <c r="I1" s="115"/>
      <c r="J1" s="115"/>
    </row>
    <row r="2" spans="8:10">
      <c r="H2" s="115"/>
      <c r="I2" s="115"/>
      <c r="J2" s="115"/>
    </row>
    <row r="3" ht="18.75" spans="3:10">
      <c r="C3" s="166"/>
      <c r="D3" s="166"/>
      <c r="E3" s="166"/>
      <c r="F3" s="166"/>
      <c r="G3" s="166"/>
      <c r="H3" s="166"/>
      <c r="J3" s="176"/>
    </row>
    <row r="4" ht="42" customHeight="1" spans="1:10">
      <c r="A4" s="126" t="s">
        <v>396</v>
      </c>
      <c r="B4" s="126"/>
      <c r="C4" s="126"/>
      <c r="D4" s="126"/>
      <c r="E4" s="126"/>
      <c r="F4" s="126"/>
      <c r="G4" s="126"/>
      <c r="H4" s="126"/>
      <c r="I4" s="126"/>
      <c r="J4" s="126"/>
    </row>
    <row r="5" spans="10:10">
      <c r="J5" s="177" t="s">
        <v>397</v>
      </c>
    </row>
    <row r="6" ht="15.75" spans="1:10">
      <c r="A6" s="102" t="s">
        <v>308</v>
      </c>
      <c r="B6" s="101" t="s">
        <v>398</v>
      </c>
      <c r="C6" s="101" t="s">
        <v>399</v>
      </c>
      <c r="D6" s="167" t="s">
        <v>400</v>
      </c>
      <c r="E6" s="144" t="s">
        <v>162</v>
      </c>
      <c r="F6" s="144"/>
      <c r="G6" s="144"/>
      <c r="H6" s="101" t="s">
        <v>401</v>
      </c>
      <c r="I6" s="101" t="s">
        <v>402</v>
      </c>
      <c r="J6" s="101" t="s">
        <v>403</v>
      </c>
    </row>
    <row r="7" ht="125.25" customHeight="1" spans="1:10">
      <c r="A7" s="102"/>
      <c r="B7" s="101"/>
      <c r="C7" s="101"/>
      <c r="D7" s="167"/>
      <c r="E7" s="168" t="s">
        <v>404</v>
      </c>
      <c r="F7" s="168" t="s">
        <v>405</v>
      </c>
      <c r="G7" s="167" t="s">
        <v>406</v>
      </c>
      <c r="H7" s="101"/>
      <c r="I7" s="101"/>
      <c r="J7" s="101"/>
    </row>
    <row r="8" ht="15.75" spans="1:10">
      <c r="A8" s="121" t="s">
        <v>143</v>
      </c>
      <c r="B8" s="122" t="s">
        <v>16</v>
      </c>
      <c r="C8" s="121" t="s">
        <v>18</v>
      </c>
      <c r="D8" s="121" t="s">
        <v>19</v>
      </c>
      <c r="E8" s="121" t="s">
        <v>20</v>
      </c>
      <c r="F8" s="121" t="s">
        <v>21</v>
      </c>
      <c r="G8" s="121" t="s">
        <v>22</v>
      </c>
      <c r="H8" s="121" t="s">
        <v>23</v>
      </c>
      <c r="I8" s="121" t="s">
        <v>24</v>
      </c>
      <c r="J8" s="121" t="s">
        <v>25</v>
      </c>
    </row>
    <row r="9" ht="31.5" spans="1:10">
      <c r="A9" s="169">
        <v>4</v>
      </c>
      <c r="B9" s="170" t="s">
        <v>407</v>
      </c>
      <c r="C9" s="171" t="s">
        <v>408</v>
      </c>
      <c r="D9" s="172">
        <v>172.8</v>
      </c>
      <c r="E9" s="172">
        <v>75.52</v>
      </c>
      <c r="F9" s="172">
        <v>21.76</v>
      </c>
      <c r="G9" s="172">
        <v>75.52</v>
      </c>
      <c r="H9" s="173" t="s">
        <v>409</v>
      </c>
      <c r="I9" s="171" t="s">
        <v>410</v>
      </c>
      <c r="J9" s="171" t="s">
        <v>411</v>
      </c>
    </row>
    <row r="11" ht="93.75" customHeight="1"/>
    <row r="13" ht="23.25" spans="2:5">
      <c r="B13" s="174" t="s">
        <v>119</v>
      </c>
      <c r="C13" s="175"/>
      <c r="D13" s="175"/>
      <c r="E13" s="175"/>
    </row>
  </sheetData>
  <mergeCells count="12">
    <mergeCell ref="H1:J1"/>
    <mergeCell ref="H2:J2"/>
    <mergeCell ref="C3:H3"/>
    <mergeCell ref="A4:J4"/>
    <mergeCell ref="E6:G6"/>
    <mergeCell ref="A6:A7"/>
    <mergeCell ref="B6:B7"/>
    <mergeCell ref="C6:C7"/>
    <mergeCell ref="D6:D7"/>
    <mergeCell ref="H6:H7"/>
    <mergeCell ref="I6:I7"/>
    <mergeCell ref="J6:J7"/>
  </mergeCells>
  <pageMargins left="1.18110236220472" right="0" top="0" bottom="0.78740157480315" header="0.31496062992126" footer="0.31496062992126"/>
  <pageSetup paperSize="9" scale="64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3"/>
  <sheetViews>
    <sheetView zoomScale="70" zoomScaleNormal="70" topLeftCell="A10" workbookViewId="0">
      <selection activeCell="A4" sqref="A4"/>
    </sheetView>
  </sheetViews>
  <sheetFormatPr defaultColWidth="9" defaultRowHeight="15"/>
  <cols>
    <col min="2" max="2" width="26.5714285714286" customWidth="1"/>
    <col min="3" max="3" width="17.2857142857143" customWidth="1"/>
    <col min="4" max="4" width="14.8571428571429" customWidth="1"/>
    <col min="5" max="5" width="18.4285714285714" customWidth="1"/>
    <col min="6" max="6" width="31.2857142857143" customWidth="1"/>
    <col min="7" max="7" width="22.8571428571429" customWidth="1"/>
    <col min="8" max="8" width="21.1428571428571" customWidth="1"/>
    <col min="9" max="9" width="14.1428571428571" customWidth="1"/>
    <col min="10" max="10" width="19" customWidth="1"/>
    <col min="11" max="11" width="22.8571428571429" customWidth="1"/>
  </cols>
  <sheetData>
    <row r="1" ht="15.75" spans="1:11">
      <c r="A1" s="142"/>
      <c r="B1" s="142"/>
      <c r="C1" s="142"/>
      <c r="D1" s="142"/>
      <c r="E1" s="142"/>
      <c r="F1" s="142"/>
      <c r="G1" s="142"/>
      <c r="H1" s="142"/>
      <c r="I1" s="142"/>
      <c r="J1" s="142"/>
      <c r="K1" s="142"/>
    </row>
    <row r="2" ht="15.75" spans="1:11">
      <c r="A2" s="142"/>
      <c r="B2" s="142"/>
      <c r="C2" s="142"/>
      <c r="D2" s="142"/>
      <c r="E2" s="142"/>
      <c r="F2" s="142"/>
      <c r="G2" s="142"/>
      <c r="H2" s="142"/>
      <c r="I2" s="142"/>
      <c r="J2" s="142"/>
      <c r="K2" s="142"/>
    </row>
    <row r="3" ht="38.25" customHeight="1" spans="1:11">
      <c r="A3" s="127" t="s">
        <v>412</v>
      </c>
      <c r="B3" s="127"/>
      <c r="C3" s="127"/>
      <c r="D3" s="127"/>
      <c r="E3" s="127"/>
      <c r="F3" s="127"/>
      <c r="G3" s="127"/>
      <c r="H3" s="127"/>
      <c r="I3" s="127"/>
      <c r="J3" s="127"/>
      <c r="K3" s="127"/>
    </row>
    <row r="4" ht="15.75" spans="1:11">
      <c r="A4" s="142"/>
      <c r="B4" s="142"/>
      <c r="C4" s="142"/>
      <c r="D4" s="142"/>
      <c r="E4" s="142"/>
      <c r="F4" s="142"/>
      <c r="G4" s="142"/>
      <c r="H4" s="142"/>
      <c r="I4" s="142"/>
      <c r="J4" s="142"/>
      <c r="K4" s="127" t="s">
        <v>413</v>
      </c>
    </row>
    <row r="5" ht="15.75" spans="1:11">
      <c r="A5" s="101" t="s">
        <v>122</v>
      </c>
      <c r="B5" s="101" t="s">
        <v>414</v>
      </c>
      <c r="C5" s="143" t="s">
        <v>415</v>
      </c>
      <c r="D5" s="143" t="s">
        <v>416</v>
      </c>
      <c r="E5" s="101" t="s">
        <v>417</v>
      </c>
      <c r="F5" s="101"/>
      <c r="G5" s="101"/>
      <c r="H5" s="101"/>
      <c r="I5" s="101"/>
      <c r="J5" s="101"/>
      <c r="K5" s="101"/>
    </row>
    <row r="6" ht="15.75" spans="1:11">
      <c r="A6" s="101"/>
      <c r="B6" s="101"/>
      <c r="C6" s="143"/>
      <c r="D6" s="143"/>
      <c r="E6" s="101" t="s">
        <v>418</v>
      </c>
      <c r="F6" s="101" t="s">
        <v>419</v>
      </c>
      <c r="G6" s="101"/>
      <c r="H6" s="101"/>
      <c r="I6" s="101"/>
      <c r="J6" s="101"/>
      <c r="K6" s="101" t="s">
        <v>420</v>
      </c>
    </row>
    <row r="7" ht="15.75" spans="1:11">
      <c r="A7" s="101"/>
      <c r="B7" s="101"/>
      <c r="C7" s="143"/>
      <c r="D7" s="143"/>
      <c r="E7" s="101"/>
      <c r="F7" s="101" t="s">
        <v>421</v>
      </c>
      <c r="G7" s="144" t="s">
        <v>422</v>
      </c>
      <c r="H7" s="144"/>
      <c r="I7" s="144"/>
      <c r="J7" s="144"/>
      <c r="K7" s="101"/>
    </row>
    <row r="8" ht="45.8" spans="1:11">
      <c r="A8" s="101"/>
      <c r="B8" s="101"/>
      <c r="C8" s="143"/>
      <c r="D8" s="143"/>
      <c r="E8" s="101"/>
      <c r="F8" s="101"/>
      <c r="G8" s="143" t="s">
        <v>423</v>
      </c>
      <c r="H8" s="143" t="s">
        <v>424</v>
      </c>
      <c r="I8" s="143" t="s">
        <v>425</v>
      </c>
      <c r="J8" s="101" t="s">
        <v>426</v>
      </c>
      <c r="K8" s="101"/>
    </row>
    <row r="9" ht="15.75" spans="1:11">
      <c r="A9" s="122" t="s">
        <v>143</v>
      </c>
      <c r="B9" s="122" t="s">
        <v>16</v>
      </c>
      <c r="C9" s="122" t="s">
        <v>17</v>
      </c>
      <c r="D9" s="122" t="s">
        <v>18</v>
      </c>
      <c r="E9" s="122" t="s">
        <v>19</v>
      </c>
      <c r="F9" s="122" t="s">
        <v>20</v>
      </c>
      <c r="G9" s="122" t="s">
        <v>21</v>
      </c>
      <c r="H9" s="122" t="s">
        <v>22</v>
      </c>
      <c r="I9" s="122" t="s">
        <v>23</v>
      </c>
      <c r="J9" s="122" t="s">
        <v>24</v>
      </c>
      <c r="K9" s="122" t="s">
        <v>25</v>
      </c>
    </row>
    <row r="10" ht="19.5" customHeight="1" spans="1:11">
      <c r="A10" s="145" t="s">
        <v>427</v>
      </c>
      <c r="B10" s="146"/>
      <c r="C10" s="146"/>
      <c r="D10" s="146"/>
      <c r="E10" s="146"/>
      <c r="F10" s="146"/>
      <c r="G10" s="146"/>
      <c r="H10" s="146"/>
      <c r="I10" s="146"/>
      <c r="J10" s="146"/>
      <c r="K10" s="164"/>
    </row>
    <row r="11" spans="1:11">
      <c r="A11" s="147">
        <v>1</v>
      </c>
      <c r="B11" s="148" t="s">
        <v>428</v>
      </c>
      <c r="C11" s="149">
        <v>6</v>
      </c>
      <c r="D11" s="150">
        <v>0</v>
      </c>
      <c r="E11" s="149">
        <v>11</v>
      </c>
      <c r="F11" s="151" t="s">
        <v>429</v>
      </c>
      <c r="G11" s="151"/>
      <c r="H11" s="151"/>
      <c r="I11" s="151"/>
      <c r="J11" s="151"/>
      <c r="K11" s="151" t="s">
        <v>430</v>
      </c>
    </row>
    <row r="12" spans="1:11">
      <c r="A12" s="114">
        <v>2</v>
      </c>
      <c r="B12" s="106" t="s">
        <v>431</v>
      </c>
      <c r="C12" s="106">
        <v>0</v>
      </c>
      <c r="D12" s="106">
        <v>14</v>
      </c>
      <c r="E12" s="106">
        <v>14</v>
      </c>
      <c r="F12" s="152" t="s">
        <v>429</v>
      </c>
      <c r="G12" s="152"/>
      <c r="H12" s="152"/>
      <c r="I12" s="152"/>
      <c r="J12" s="152"/>
      <c r="K12" s="152"/>
    </row>
    <row r="13" spans="1:11">
      <c r="A13" s="147">
        <v>3</v>
      </c>
      <c r="B13" s="106" t="s">
        <v>432</v>
      </c>
      <c r="C13" s="106">
        <v>8</v>
      </c>
      <c r="D13" s="106">
        <v>20</v>
      </c>
      <c r="E13" s="106">
        <v>28</v>
      </c>
      <c r="F13" s="152" t="s">
        <v>429</v>
      </c>
      <c r="G13" s="152"/>
      <c r="H13" s="152"/>
      <c r="I13" s="165"/>
      <c r="J13" s="165"/>
      <c r="K13" s="152"/>
    </row>
    <row r="14" spans="1:11">
      <c r="A14" s="114">
        <v>4</v>
      </c>
      <c r="B14" s="106" t="s">
        <v>433</v>
      </c>
      <c r="C14" s="106">
        <v>1</v>
      </c>
      <c r="D14" s="106">
        <v>0</v>
      </c>
      <c r="E14" s="106">
        <v>1</v>
      </c>
      <c r="F14" s="152" t="s">
        <v>429</v>
      </c>
      <c r="G14" s="152"/>
      <c r="H14" s="152"/>
      <c r="I14" s="152"/>
      <c r="J14" s="152"/>
      <c r="K14" s="152"/>
    </row>
    <row r="15" spans="1:11">
      <c r="A15" s="147">
        <v>5</v>
      </c>
      <c r="B15" s="106" t="s">
        <v>434</v>
      </c>
      <c r="C15" s="106">
        <v>1</v>
      </c>
      <c r="D15" s="106">
        <v>0</v>
      </c>
      <c r="E15" s="106">
        <v>1</v>
      </c>
      <c r="F15" s="152" t="s">
        <v>429</v>
      </c>
      <c r="G15" s="153"/>
      <c r="H15" s="152"/>
      <c r="I15" s="152"/>
      <c r="J15" s="153"/>
      <c r="K15" s="152"/>
    </row>
    <row r="16" spans="1:11">
      <c r="A16" s="114">
        <v>6</v>
      </c>
      <c r="B16" s="114" t="s">
        <v>435</v>
      </c>
      <c r="C16" s="106">
        <v>7</v>
      </c>
      <c r="D16" s="106"/>
      <c r="E16" s="106">
        <v>7</v>
      </c>
      <c r="F16" s="152" t="s">
        <v>429</v>
      </c>
      <c r="G16" s="153"/>
      <c r="H16" s="152"/>
      <c r="I16" s="152"/>
      <c r="J16" s="153"/>
      <c r="K16" s="152" t="s">
        <v>436</v>
      </c>
    </row>
    <row r="17" spans="1:11">
      <c r="A17" s="147">
        <v>7</v>
      </c>
      <c r="B17" s="114" t="s">
        <v>437</v>
      </c>
      <c r="C17" s="114">
        <v>2</v>
      </c>
      <c r="D17" s="114"/>
      <c r="E17" s="114">
        <v>2</v>
      </c>
      <c r="F17" s="152" t="s">
        <v>429</v>
      </c>
      <c r="G17" s="153"/>
      <c r="H17" s="152"/>
      <c r="I17" s="152"/>
      <c r="J17" s="153"/>
      <c r="K17" s="152"/>
    </row>
    <row r="18" spans="1:11">
      <c r="A18" s="114">
        <v>8</v>
      </c>
      <c r="B18" s="114" t="s">
        <v>438</v>
      </c>
      <c r="C18" s="114">
        <v>4</v>
      </c>
      <c r="D18" s="154"/>
      <c r="E18" s="114">
        <v>4</v>
      </c>
      <c r="F18" s="152" t="s">
        <v>429</v>
      </c>
      <c r="G18" s="153"/>
      <c r="H18" s="152"/>
      <c r="I18" s="152"/>
      <c r="J18" s="153"/>
      <c r="K18" s="152"/>
    </row>
    <row r="19" spans="1:11">
      <c r="A19" s="147">
        <v>9</v>
      </c>
      <c r="B19" s="114" t="s">
        <v>439</v>
      </c>
      <c r="C19" s="114"/>
      <c r="D19" s="114">
        <v>7</v>
      </c>
      <c r="E19" s="114">
        <v>7</v>
      </c>
      <c r="F19" s="152" t="s">
        <v>429</v>
      </c>
      <c r="G19" s="153"/>
      <c r="H19" s="152"/>
      <c r="I19" s="152"/>
      <c r="J19" s="153"/>
      <c r="K19" s="152"/>
    </row>
    <row r="20" spans="1:11">
      <c r="A20" s="114">
        <v>10</v>
      </c>
      <c r="B20" s="114" t="s">
        <v>440</v>
      </c>
      <c r="C20" s="114">
        <v>1</v>
      </c>
      <c r="D20" s="114"/>
      <c r="E20" s="114">
        <v>1</v>
      </c>
      <c r="F20" s="152" t="s">
        <v>429</v>
      </c>
      <c r="G20" s="153"/>
      <c r="H20" s="152"/>
      <c r="I20" s="152"/>
      <c r="J20" s="153"/>
      <c r="K20" s="152"/>
    </row>
    <row r="21" spans="1:11">
      <c r="A21" s="147">
        <v>11</v>
      </c>
      <c r="B21" s="114" t="s">
        <v>441</v>
      </c>
      <c r="C21" s="114"/>
      <c r="D21" s="114"/>
      <c r="E21" s="114">
        <v>2</v>
      </c>
      <c r="F21" s="152" t="s">
        <v>429</v>
      </c>
      <c r="G21" s="153"/>
      <c r="H21" s="152"/>
      <c r="I21" s="152"/>
      <c r="J21" s="153"/>
      <c r="K21" s="152"/>
    </row>
    <row r="22" spans="1:11">
      <c r="A22" s="114">
        <v>12</v>
      </c>
      <c r="B22" s="114" t="s">
        <v>442</v>
      </c>
      <c r="C22" s="114"/>
      <c r="D22" s="114"/>
      <c r="E22" s="114">
        <v>1</v>
      </c>
      <c r="F22" s="152" t="s">
        <v>429</v>
      </c>
      <c r="G22" s="153"/>
      <c r="H22" s="152"/>
      <c r="I22" s="152"/>
      <c r="J22" s="153"/>
      <c r="K22" s="152"/>
    </row>
    <row r="23" ht="18.75" customHeight="1" spans="1:11">
      <c r="A23" s="155" t="s">
        <v>443</v>
      </c>
      <c r="B23" s="155"/>
      <c r="C23" s="155"/>
      <c r="D23" s="155"/>
      <c r="E23" s="155"/>
      <c r="F23" s="155"/>
      <c r="G23" s="155"/>
      <c r="H23" s="155"/>
      <c r="I23" s="155"/>
      <c r="J23" s="155"/>
      <c r="K23" s="155"/>
    </row>
    <row r="24" ht="16.5" spans="1:11">
      <c r="A24" s="156" t="s">
        <v>444</v>
      </c>
      <c r="B24" s="156"/>
      <c r="C24" s="156"/>
      <c r="D24" s="156"/>
      <c r="E24" s="156"/>
      <c r="F24" s="156"/>
      <c r="G24" s="156"/>
      <c r="H24" s="156"/>
      <c r="I24" s="156"/>
      <c r="J24" s="156"/>
      <c r="K24" s="156"/>
    </row>
    <row r="25" spans="1:11">
      <c r="A25" s="157"/>
      <c r="B25" s="158"/>
      <c r="C25" s="158"/>
      <c r="D25" s="159" t="s">
        <v>445</v>
      </c>
      <c r="E25" s="158"/>
      <c r="F25" s="158"/>
      <c r="G25" s="160"/>
      <c r="H25" s="161"/>
      <c r="I25" s="161"/>
      <c r="J25" s="160"/>
      <c r="K25" s="161"/>
    </row>
    <row r="26" ht="18.75" spans="1:11">
      <c r="A26" s="162"/>
      <c r="B26" s="163"/>
      <c r="C26" s="162"/>
      <c r="D26" s="162"/>
      <c r="E26" s="162"/>
      <c r="F26" s="162"/>
      <c r="G26" s="162"/>
      <c r="H26" s="162"/>
      <c r="I26" s="162"/>
      <c r="J26" s="25"/>
      <c r="K26" s="25"/>
    </row>
    <row r="27" ht="18.75" customHeight="1"/>
    <row r="30" spans="2:5">
      <c r="B30" s="163" t="s">
        <v>119</v>
      </c>
      <c r="C30" s="162"/>
      <c r="D30" s="162"/>
      <c r="E30" s="162"/>
    </row>
    <row r="38" ht="18.75" customHeight="1"/>
    <row r="50" ht="18.75" customHeight="1"/>
    <row r="51" ht="18.75" customHeight="1"/>
    <row r="63" ht="16.5" customHeight="1"/>
    <row r="66" ht="15.75" customHeight="1"/>
    <row r="72" customHeight="1"/>
    <row r="73" customHeight="1"/>
    <row r="83" ht="18.75" customHeight="1"/>
    <row r="93" ht="18.75" customHeight="1"/>
    <row r="104" ht="18.75" customHeight="1"/>
    <row r="113" ht="24" customHeight="1"/>
    <row r="116" ht="18.75" customHeight="1"/>
    <row r="130" ht="15.75" customHeight="1"/>
    <row r="133" ht="30.75" customHeight="1"/>
  </sheetData>
  <mergeCells count="14">
    <mergeCell ref="A3:K3"/>
    <mergeCell ref="E5:K5"/>
    <mergeCell ref="F6:J6"/>
    <mergeCell ref="G7:J7"/>
    <mergeCell ref="A10:K10"/>
    <mergeCell ref="A23:K23"/>
    <mergeCell ref="A24:K24"/>
    <mergeCell ref="A5:A8"/>
    <mergeCell ref="B5:B8"/>
    <mergeCell ref="C5:C8"/>
    <mergeCell ref="D5:D8"/>
    <mergeCell ref="E6:E8"/>
    <mergeCell ref="F7:F8"/>
    <mergeCell ref="K6:K8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1-ilova</vt:lpstr>
      <vt:lpstr>2-ilova</vt:lpstr>
      <vt:lpstr>3-ilova</vt:lpstr>
      <vt:lpstr>4-ilova</vt:lpstr>
      <vt:lpstr>5-ilova</vt:lpstr>
      <vt:lpstr>6-ilova</vt:lpstr>
      <vt:lpstr>7-ilova</vt:lpstr>
      <vt:lpstr>8-ilova</vt:lpstr>
      <vt:lpstr>9-ilova</vt:lpstr>
      <vt:lpstr>10-ilova</vt:lpstr>
      <vt:lpstr>11-ilova</vt:lpstr>
      <vt:lpstr>12-ilova</vt:lpstr>
      <vt:lpstr>13-ilova</vt:lpstr>
      <vt:lpstr>14-ilova</vt:lpstr>
      <vt:lpstr>15-ilova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XTreme</cp:lastModifiedBy>
  <dcterms:created xsi:type="dcterms:W3CDTF">2023-03-23T12:10:00Z</dcterms:created>
  <cp:lastPrinted>2024-06-19T06:55:00Z</cp:lastPrinted>
  <dcterms:modified xsi:type="dcterms:W3CDTF">2025-11-05T08:20:19Z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CF3EA428199B4B92BB7C5B3F7995059F_12</vt:lpwstr>
  </property>
  <property fmtid="{D5CDD505-2E9C-101B-9397-08002B2CF9AE}" pid="3" name="KSOProductBuildVer">
    <vt:lpwstr>1049-12.2.0.22549</vt:lpwstr>
  </property>
</Properties>
</file>